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ate1904="1" updateLinks="never" codeName="DieseArbeitsmappe"/>
  <mc:AlternateContent xmlns:mc="http://schemas.openxmlformats.org/markup-compatibility/2006">
    <mc:Choice Requires="x15">
      <x15ac:absPath xmlns:x15ac="http://schemas.microsoft.com/office/spreadsheetml/2010/11/ac" url="G:\5 Dienstleistungen\52 Personalvermittlung\523 Vermittlungstätigkeit (nach Jahren)\523-10 Kalenderjahr 2020\Online\"/>
    </mc:Choice>
  </mc:AlternateContent>
  <xr:revisionPtr revIDLastSave="0" documentId="13_ncr:1_{D4C198A9-EDDC-408A-81A2-B51A00244B5B}" xr6:coauthVersionLast="45" xr6:coauthVersionMax="45" xr10:uidLastSave="{00000000-0000-0000-0000-000000000000}"/>
  <bookViews>
    <workbookView xWindow="-120" yWindow="-120" windowWidth="38640" windowHeight="21240" tabRatio="918" xr2:uid="{00000000-000D-0000-FFFF-FFFF00000000}"/>
  </bookViews>
  <sheets>
    <sheet name="Lohnabrechnung 2020" sheetId="1" r:id="rId1"/>
    <sheet name="Abzüge 2020" sheetId="2" r:id="rId2"/>
    <sheet name="Rechner Taglohn" sheetId="9" r:id="rId3"/>
  </sheets>
  <definedNames>
    <definedName name="_xlnm.Print_Area" localSheetId="1">'Abzüge 2020'!$A$1:$H$73</definedName>
    <definedName name="_xlnm.Print_Area" localSheetId="0">'Lohnabrechnung 2020'!$A$1:$M$69</definedName>
    <definedName name="_xlnm.Print_Area" localSheetId="2">'Rechner Taglohn'!$A$1:$B$9</definedName>
    <definedName name="Z_6F6DCE0F_E71E_4F38_8193_770CB35A179C_.wvu.PrintArea" localSheetId="1" hidden="1">'Abzüge 2020'!$A$1:$H$67</definedName>
    <definedName name="Z_6F6DCE0F_E71E_4F38_8193_770CB35A179C_.wvu.PrintArea" localSheetId="0" hidden="1">'Lohnabrechnung 2020'!$A$1:$M$47</definedName>
    <definedName name="Z_6F6DCE0F_E71E_4F38_8193_770CB35A179C_.wvu.Rows" localSheetId="0" hidden="1">'Lohnabrechnung 2020'!$1:$1</definedName>
    <definedName name="Z_EBE53AB0_87F1_4DBA_A02C_580CCD18D9B1_.wvu.PrintArea" localSheetId="1" hidden="1">'Abzüge 2020'!$A$1:$H$69</definedName>
    <definedName name="Z_EBE53AB0_87F1_4DBA_A02C_580CCD18D9B1_.wvu.PrintArea" localSheetId="0" hidden="1">'Lohnabrechnung 2020'!$A$1:$M$47</definedName>
    <definedName name="Z_EBE53AB0_87F1_4DBA_A02C_580CCD18D9B1_.wvu.Rows" localSheetId="0" hidden="1">'Lohnabrechnung 2020'!$1:$1</definedName>
  </definedNames>
  <calcPr calcId="191029"/>
  <customWorkbookViews>
    <customWorkbookView name="Werner Hüsler - Persönliche Ansicht" guid="{EBE53AB0-87F1-4DBA-A02C-580CCD18D9B1}" mergeInterval="0" personalView="1" maximized="1" windowWidth="1276" windowHeight="852" tabRatio="918" activeSheetId="3" showStatusbar="0"/>
    <customWorkbookView name="Ssibille Burri - Persönliche Ansicht" guid="{6F6DCE0F-E71E-4F38-8193-770CB35A179C}" mergeInterval="0" personalView="1" maximized="1" xWindow="1" yWindow="1" windowWidth="1916" windowHeight="915"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2" i="1" l="1"/>
  <c r="B3" i="9" l="1"/>
  <c r="E21" i="1"/>
  <c r="B7" i="9" l="1"/>
  <c r="B9" i="9" s="1"/>
  <c r="M46" i="1" l="1"/>
  <c r="L44" i="1"/>
  <c r="E15" i="1"/>
  <c r="N34" i="1" l="1"/>
  <c r="E29" i="1"/>
  <c r="J25" i="1" l="1"/>
  <c r="J21" i="1"/>
  <c r="J19" i="1"/>
  <c r="J23" i="1"/>
  <c r="F34" i="1"/>
  <c r="M13" i="1"/>
  <c r="M17" i="1"/>
  <c r="M21" i="1"/>
  <c r="E19" i="1" l="1"/>
  <c r="L33" i="2"/>
  <c r="L32" i="2"/>
  <c r="L31" i="2"/>
  <c r="K33" i="2"/>
  <c r="K32" i="2"/>
  <c r="K31" i="2"/>
  <c r="J33" i="2"/>
  <c r="J32" i="2"/>
  <c r="J31" i="2"/>
  <c r="I33" i="2"/>
  <c r="I32" i="2"/>
  <c r="I31" i="2"/>
  <c r="M33" i="1" l="1"/>
  <c r="E17" i="1"/>
  <c r="M32" i="1" s="1"/>
  <c r="O34" i="1" s="1"/>
  <c r="D62" i="1" l="1"/>
  <c r="I54" i="2" l="1"/>
  <c r="I53" i="2"/>
  <c r="D53" i="2"/>
  <c r="I52" i="2"/>
  <c r="D52" i="2"/>
  <c r="I51" i="2"/>
  <c r="D51" i="2"/>
  <c r="I50" i="2"/>
  <c r="D50" i="2"/>
  <c r="B50" i="2"/>
  <c r="B51" i="2" s="1"/>
  <c r="I49" i="2"/>
  <c r="D49" i="2"/>
  <c r="I46" i="2"/>
  <c r="B46" i="2"/>
  <c r="I45" i="2"/>
  <c r="B45" i="2"/>
  <c r="I44" i="2"/>
  <c r="I43" i="2"/>
  <c r="I42" i="2"/>
  <c r="B42" i="2"/>
  <c r="I41" i="2"/>
  <c r="B41" i="2"/>
  <c r="D18" i="2"/>
  <c r="H17" i="2"/>
  <c r="H13" i="2"/>
  <c r="H12" i="2"/>
  <c r="H8" i="2"/>
  <c r="H7" i="2"/>
  <c r="H6" i="2"/>
  <c r="D5" i="2"/>
  <c r="H5" i="2" s="1"/>
  <c r="H4" i="2"/>
  <c r="H18" i="2" l="1"/>
  <c r="D9" i="2"/>
  <c r="H9" i="2" s="1"/>
  <c r="H38" i="1" l="1"/>
  <c r="E64" i="1" l="1"/>
  <c r="L41" i="1"/>
  <c r="M11" i="1" l="1"/>
  <c r="P11" i="1" s="1"/>
  <c r="M39" i="1"/>
  <c r="G40" i="1"/>
  <c r="G43" i="1"/>
  <c r="H42" i="1" l="1"/>
  <c r="M34" i="1" l="1"/>
  <c r="M35" i="1" l="1"/>
  <c r="M27" i="1" s="1"/>
  <c r="H37" i="1" l="1"/>
  <c r="H39" i="1"/>
  <c r="H43" i="1"/>
  <c r="M40" i="1"/>
  <c r="H40" i="1" s="1"/>
  <c r="P9" i="1"/>
  <c r="H36" i="1"/>
  <c r="M29" i="1"/>
  <c r="M44" i="1" l="1"/>
  <c r="M45" i="1" s="1"/>
  <c r="M4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M11" authorId="0" shapeId="0" xr:uid="{A027D2A6-0ACD-4213-AF01-22272EE38CB4}">
      <text>
        <r>
          <rPr>
            <sz val="8"/>
            <color indexed="81"/>
            <rFont val="Tahoma"/>
            <family val="2"/>
          </rPr>
          <t>informativen Charakter</t>
        </r>
      </text>
    </comment>
    <comment ref="M15" authorId="0" shapeId="0" xr:uid="{00000000-0006-0000-0000-000003000000}">
      <text>
        <r>
          <rPr>
            <b/>
            <sz val="8"/>
            <color indexed="81"/>
            <rFont val="Tahoma"/>
            <family val="2"/>
          </rPr>
          <t>Prämie Krankenkasse</t>
        </r>
        <r>
          <rPr>
            <sz val="8"/>
            <color indexed="81"/>
            <rFont val="Tahoma"/>
            <family val="2"/>
          </rPr>
          <t xml:space="preserve">
(Vorschlag Agrisano siehe Blatt Abzüge)
</t>
        </r>
        <r>
          <rPr>
            <sz val="6"/>
            <color indexed="81"/>
            <rFont val="Tahoma"/>
            <family val="2"/>
          </rPr>
          <t>Bei untermonatigem Arbeitsverhältnis anteilsmässig (Beschäftigungstage x Tagesprämie)</t>
        </r>
      </text>
    </comment>
    <comment ref="M17" authorId="0" shapeId="0" xr:uid="{00000000-0006-0000-0000-000005000000}">
      <text>
        <r>
          <rPr>
            <sz val="8"/>
            <color indexed="81"/>
            <rFont val="Tahoma"/>
            <family val="2"/>
          </rPr>
          <t>Gemäss Angabe Versicherer                                  (Vorschlag: Globalversicherung SBV gemäss Abzüge 2020)</t>
        </r>
      </text>
    </comment>
    <comment ref="I19" authorId="0" shapeId="0" xr:uid="{22FC3619-A525-4B91-92FE-3B8033FAD2D0}">
      <text>
        <r>
          <rPr>
            <sz val="8"/>
            <color indexed="81"/>
            <rFont val="Tahoma"/>
            <family val="2"/>
          </rPr>
          <t>effektiv bezogen...</t>
        </r>
      </text>
    </comment>
    <comment ref="M19" authorId="0" shapeId="0" xr:uid="{00000000-0006-0000-0000-000007000000}">
      <text>
        <r>
          <rPr>
            <sz val="8"/>
            <color indexed="81"/>
            <rFont val="Tahoma"/>
            <family val="2"/>
          </rPr>
          <t>Gemäss Angabe Versicherer                                   (Globalversicherung SBV siehe Abzüge 2020)</t>
        </r>
      </text>
    </comment>
    <comment ref="E21" authorId="0" shapeId="0" xr:uid="{00000000-0006-0000-0000-000008000000}">
      <text>
        <r>
          <rPr>
            <sz val="8"/>
            <color indexed="81"/>
            <rFont val="Tahoma"/>
            <family val="2"/>
          </rPr>
          <t>4 Wochen Ferien &gt; 8.33%
5 Wochen Ferien &gt; 10.64%</t>
        </r>
      </text>
    </comment>
    <comment ref="I21" authorId="0" shapeId="0" xr:uid="{F324551E-2E8F-49E5-BF1C-B5CD124CABD6}">
      <text>
        <r>
          <rPr>
            <sz val="8"/>
            <color indexed="81"/>
            <rFont val="Tahoma"/>
            <family val="2"/>
          </rPr>
          <t>effektiv bezogen...</t>
        </r>
      </text>
    </comment>
    <comment ref="M21" authorId="0" shapeId="0" xr:uid="{00000000-0006-0000-0000-000009000000}">
      <text>
        <r>
          <rPr>
            <sz val="8"/>
            <color indexed="81"/>
            <rFont val="Tahoma"/>
            <family val="2"/>
          </rPr>
          <t>Gemäss Angabe Versicherer                                  (Vorschlag: Globalversicherung SBV gemäss Abzüge 2020)</t>
        </r>
      </text>
    </comment>
    <comment ref="E23" authorId="0" shapeId="0" xr:uid="{8D13465D-8A50-4B3F-8E24-1A7C58A0A11F}">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I23" authorId="0" shapeId="0" xr:uid="{E4742988-9CC5-4E62-B56B-C5E2E26FB819}">
      <text>
        <r>
          <rPr>
            <sz val="8"/>
            <color indexed="81"/>
            <rFont val="Tahoma"/>
            <family val="2"/>
          </rPr>
          <t>effektiv bezogen...</t>
        </r>
      </text>
    </comment>
    <comment ref="M23" authorId="0" shapeId="0" xr:uid="{00000000-0006-0000-0000-00000B000000}">
      <text>
        <r>
          <rPr>
            <sz val="8"/>
            <color indexed="81"/>
            <rFont val="Tahoma"/>
            <family val="2"/>
          </rPr>
          <t>sofern vereinbart
Prämie Fr. 5.40/Mt</t>
        </r>
      </text>
    </comment>
    <comment ref="I25" authorId="0" shapeId="0" xr:uid="{F59134AB-A85F-40A2-86E2-2DFB06E587AA}">
      <text>
        <r>
          <rPr>
            <sz val="8"/>
            <color indexed="81"/>
            <rFont val="Tahoma"/>
            <family val="2"/>
          </rPr>
          <t>effektiv bezogen...</t>
        </r>
      </text>
    </comment>
    <comment ref="M25" authorId="0" shapeId="0" xr:uid="{00000000-0006-0000-0000-00000D000000}">
      <text>
        <r>
          <rPr>
            <sz val="8"/>
            <color indexed="81"/>
            <rFont val="Tahoma"/>
            <family val="2"/>
          </rPr>
          <t>Wirksam für ausl. Arbeitnehmende mit Bewilligung N, L u. B. Gemäss Tabelle bzw. Angabe kant. Abt. Quellensteuer.</t>
        </r>
      </text>
    </comment>
    <comment ref="B51" authorId="0" shapeId="0" xr:uid="{00000000-0006-0000-0000-000011000000}">
      <text>
        <r>
          <rPr>
            <b/>
            <sz val="9"/>
            <color indexed="81"/>
            <rFont val="Tahoma"/>
            <family val="2"/>
          </rPr>
          <t xml:space="preserve">Eingabe immer: z.B. 8:00 </t>
        </r>
        <r>
          <rPr>
            <sz val="9"/>
            <color indexed="81"/>
            <rFont val="Tahoma"/>
            <family val="2"/>
          </rPr>
          <t xml:space="preserve">(Stunde, </t>
        </r>
        <r>
          <rPr>
            <u/>
            <sz val="9"/>
            <color indexed="81"/>
            <rFont val="Tahoma"/>
            <family val="2"/>
          </rPr>
          <t>Doppelpunkt</t>
        </r>
        <r>
          <rPr>
            <sz val="9"/>
            <color indexed="81"/>
            <rFont val="Tahoma"/>
            <family val="2"/>
          </rPr>
          <t>, Minuten)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B9" authorId="0" shapeId="0" xr:uid="{B5D5F934-E95E-488D-A488-5C89E19EBFB4}">
      <text>
        <r>
          <rPr>
            <sz val="9"/>
            <color indexed="81"/>
            <rFont val="Segoe UI"/>
            <family val="2"/>
          </rPr>
          <t xml:space="preserve">Nur informativen Charakter. Vereinbart wird der Stundenlohn*
</t>
        </r>
      </text>
    </comment>
  </commentList>
</comments>
</file>

<file path=xl/sharedStrings.xml><?xml version="1.0" encoding="utf-8"?>
<sst xmlns="http://schemas.openxmlformats.org/spreadsheetml/2006/main" count="218" uniqueCount="175">
  <si>
    <t>Ort/Datum</t>
  </si>
  <si>
    <t>Versicherungsberatung des Luz. Bäuerinnen- und  Bauernverbandes.</t>
  </si>
  <si>
    <t>Hinweis für Arbeitgeber von ausländischen Arbeitnehmer</t>
  </si>
  <si>
    <t>Barlohn</t>
  </si>
  <si>
    <t>Naturallohn</t>
  </si>
  <si>
    <t>BRUTTO-LOHN</t>
  </si>
  <si>
    <t>Abzüge:</t>
  </si>
  <si>
    <t>AHV-IV-EO-ALV</t>
  </si>
  <si>
    <t>NBU</t>
  </si>
  <si>
    <t>Krankenpflege</t>
  </si>
  <si>
    <t>Krankentaggeld</t>
  </si>
  <si>
    <t>BVG</t>
  </si>
  <si>
    <t>Quellensteuer</t>
  </si>
  <si>
    <t>NETTO-LOHN</t>
  </si>
  <si>
    <t>TOTAL AUSZAHLUNG</t>
  </si>
  <si>
    <t>bis</t>
  </si>
  <si>
    <t>NATURALLOHN</t>
  </si>
  <si>
    <t>VERSICHERUNGEN</t>
  </si>
  <si>
    <t>Kt. Luzern I</t>
  </si>
  <si>
    <t>Kt. Luzern II</t>
  </si>
  <si>
    <t>Kt. Luzern III</t>
  </si>
  <si>
    <t>Kt. Zug</t>
  </si>
  <si>
    <t>übrige Gemeinden</t>
  </si>
  <si>
    <t>Beiträge in % des koordinierten Lohnes (Plan A)</t>
  </si>
  <si>
    <t>Jahrgang</t>
  </si>
  <si>
    <t>Prämie 100%</t>
  </si>
  <si>
    <t>Prämie AN</t>
  </si>
  <si>
    <t>Männer</t>
  </si>
  <si>
    <t>Frauen</t>
  </si>
  <si>
    <t>KRANKENPFLEGE</t>
  </si>
  <si>
    <t>Total Verpflegung und Unterkunft je Monat</t>
  </si>
  <si>
    <t>Talgebiet</t>
  </si>
  <si>
    <t>Berggebiet</t>
  </si>
  <si>
    <t>Haushaltszulage</t>
  </si>
  <si>
    <t>Logis</t>
  </si>
  <si>
    <t>Verpflegung (ganzer Tag)</t>
  </si>
  <si>
    <t>Prämie AG</t>
  </si>
  <si>
    <t>Altersklasse</t>
  </si>
  <si>
    <t>Stadt Luzern / Ebikon</t>
  </si>
  <si>
    <t>Horw / Kriens / Littau</t>
  </si>
  <si>
    <t>Emmen</t>
  </si>
  <si>
    <t>Dierikon / Malters / Meggen</t>
  </si>
  <si>
    <t>Adligenswil / Buchrain</t>
  </si>
  <si>
    <t>Meierskappel / Root / Eich</t>
  </si>
  <si>
    <t>Udligenswil / Rothenburg</t>
  </si>
  <si>
    <t>Werthenstein / Neuenkirch</t>
  </si>
  <si>
    <t>Nottwil / Oberkirch / Schenkon</t>
  </si>
  <si>
    <t>Sempach / Sursee / Wolhusen</t>
  </si>
  <si>
    <t>Ruswil / Schwarzenberg</t>
  </si>
  <si>
    <t>(Basis: Globalversicherung LBV, Grundversicherung + AgriSpezial,</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</si>
  <si>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</si>
  <si>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</si>
  <si>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</si>
  <si>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</si>
  <si>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</si>
  <si>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</si>
  <si>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</si>
  <si>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</si>
  <si>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</si>
  <si>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</si>
  <si>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</si>
  <si>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</si>
  <si>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AHV-IV-EO-ALV </t>
  </si>
  <si>
    <t xml:space="preserve">Nichtbetriebs-Unfall </t>
  </si>
  <si>
    <t xml:space="preserve">Quellensteuer </t>
  </si>
  <si>
    <t xml:space="preserve">BVG / Pensionskasse </t>
  </si>
  <si>
    <t xml:space="preserve">Koordinations Abzug </t>
  </si>
  <si>
    <t xml:space="preserve">Geburtsdatum AN </t>
  </si>
  <si>
    <t xml:space="preserve">Barlohn </t>
  </si>
  <si>
    <t xml:space="preserve">Naturallohn </t>
  </si>
  <si>
    <t xml:space="preserve">von / bis </t>
  </si>
  <si>
    <t xml:space="preserve">Monat </t>
  </si>
  <si>
    <t xml:space="preserve"> Arbeitnehmer </t>
  </si>
  <si>
    <t xml:space="preserve"> Arbeitgeber </t>
  </si>
  <si>
    <t>Arbeitnehmer</t>
  </si>
  <si>
    <t>Arbeitgeber</t>
  </si>
  <si>
    <t>Versicherung für nichterwerbstätigen Familienangehörigen im Heimatland</t>
  </si>
  <si>
    <t xml:space="preserve">pro Tag </t>
  </si>
  <si>
    <t xml:space="preserve">pro Monat </t>
  </si>
  <si>
    <t>Total abzugsberechtigt exklusive BVG</t>
  </si>
  <si>
    <t>Name/Vorname/Adresse</t>
  </si>
  <si>
    <t>Name/Vorname</t>
  </si>
  <si>
    <t>Januar</t>
  </si>
  <si>
    <t>Bemerkungen</t>
  </si>
  <si>
    <t>Stunden</t>
  </si>
  <si>
    <t>keine</t>
  </si>
  <si>
    <t>Die Kinder- und Haushaltszulagen sind dem Arbeitnehmer zusammen mit dem Lohn auszubezahlen. Wir empfehlen die Bestätigung der Bezugsberechtigung durch die Ausgleichskasse abzuwarten.</t>
  </si>
  <si>
    <t>Prämie je Tag</t>
  </si>
  <si>
    <t xml:space="preserve">Krankenpflege Prämie </t>
  </si>
  <si>
    <t xml:space="preserve">Privathaftpflichtversicherung für ausländische Angestellte </t>
  </si>
  <si>
    <t xml:space="preserve">Haushalts- u. Familienzulage </t>
  </si>
  <si>
    <t>Privathaftplichtversicherung für ausländische Angestellte (empfohlen)</t>
  </si>
  <si>
    <t>Empfohlen ist für ausländische Angestelle der Abschluss einer Privathaftpflichtversicherung. Die Prämie geht zu Lasten des Arbeitnehmers. Bei Anschluss an die Globalversicherung kann die Deckung der Privathaftpflicht kostengünstig eingeschlossen werden (Fr. 5.40/Mt.)</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</si>
  <si>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</si>
  <si>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</si>
  <si>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</si>
  <si>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</si>
  <si>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</si>
  <si>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</si>
  <si>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 xml:space="preserve">Berufsunfall </t>
    </r>
    <r>
      <rPr>
        <sz val="9"/>
        <rFont val="Arial"/>
        <family val="2"/>
      </rPr>
      <t>(bis SFr. 99'999 Lohnsumme pro Betrieb)</t>
    </r>
  </si>
  <si>
    <r>
      <t>·</t>
    </r>
    <r>
      <rPr>
        <sz val="7"/>
        <rFont val="Arial"/>
        <family val="2"/>
      </rPr>
      <t xml:space="preserve">       </t>
    </r>
    <r>
      <rPr>
        <b/>
        <sz val="11"/>
        <rFont val="Arial"/>
        <family val="2"/>
      </rPr>
      <t>Nichtbetriebsunfall</t>
    </r>
  </si>
  <si>
    <r>
      <t>·</t>
    </r>
    <r>
      <rPr>
        <sz val="7"/>
        <rFont val="Arial"/>
        <family val="2"/>
      </rPr>
      <t xml:space="preserve">       </t>
    </r>
    <r>
      <rPr>
        <b/>
        <sz val="11"/>
        <rFont val="Arial"/>
        <family val="2"/>
      </rPr>
      <t xml:space="preserve">Krankentaggeld </t>
    </r>
    <r>
      <rPr>
        <sz val="11"/>
        <rFont val="Arial"/>
        <family val="2"/>
      </rPr>
      <t>(Wartefrist 30 Tage)</t>
    </r>
  </si>
  <si>
    <r>
      <t>BERUFLICHE VORSORGE (BVG)</t>
    </r>
    <r>
      <rPr>
        <sz val="10.5"/>
        <rFont val="Arial"/>
        <family val="2"/>
      </rPr>
      <t xml:space="preserve"> </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</si>
  <si>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</si>
  <si>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</si>
  <si>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</si>
  <si>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</si>
  <si>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</si>
  <si>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r>
      <t xml:space="preserve">Quellensteuer: </t>
    </r>
    <r>
      <rPr>
        <sz val="9"/>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</si>
  <si>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Kinderzulagen in der Landwirtschaft</t>
    </r>
    <r>
      <rPr>
        <b/>
        <sz val="10.5"/>
        <rFont val="Arial"/>
        <family val="2"/>
      </rPr>
      <t xml:space="preserve"> </t>
    </r>
    <r>
      <rPr>
        <sz val="10.5"/>
        <rFont val="Arial"/>
        <family val="2"/>
      </rPr>
      <t>(</t>
    </r>
    <r>
      <rPr>
        <i/>
        <sz val="10.5"/>
        <rFont val="Arial"/>
        <family val="2"/>
      </rPr>
      <t>Quellensteuerpflichtig</t>
    </r>
    <r>
      <rPr>
        <sz val="10.5"/>
        <rFont val="Arial"/>
        <family val="2"/>
      </rPr>
      <t>)</t>
    </r>
  </si>
  <si>
    <r>
      <t xml:space="preserve">Durch das Abkommen der Schweiz und der EU über die Personenfreizügigkeit, müssen Arbeitnehmende aus EU-/EFTA-Ländern ihre im Heimatland lebenden, </t>
    </r>
    <r>
      <rPr>
        <u/>
        <sz val="9"/>
        <rFont val="Arial"/>
        <family val="2"/>
      </rPr>
      <t>nicht erwerbstätige</t>
    </r>
    <r>
      <rPr>
        <sz val="9"/>
        <rFont val="Arial"/>
        <family val="2"/>
      </rPr>
      <t xml:space="preserve"> Familienangehörigen (Ehefrau, Kinder) bei der Krankenkasse mitversichern.                 </t>
    </r>
  </si>
  <si>
    <t>Rumänien</t>
  </si>
  <si>
    <r>
      <t>Kroatien</t>
    </r>
    <r>
      <rPr>
        <sz val="9"/>
        <rFont val="Arial"/>
        <family val="2"/>
      </rPr>
      <t xml:space="preserve"> (Vorbehalt Freizügigkeit)</t>
    </r>
  </si>
  <si>
    <t xml:space="preserve"> Franchise SFr. 0.-/SFr. 300.00 / Gutschrift aus VOC und CO2-Abgabe</t>
  </si>
  <si>
    <t>von SFr. 6.40/Mt berücksichtigt)</t>
  </si>
  <si>
    <t>Polen</t>
  </si>
  <si>
    <t>Bulgarien</t>
  </si>
  <si>
    <t>Slowakische Republik</t>
  </si>
  <si>
    <t xml:space="preserve">TOTAL Stunden </t>
  </si>
  <si>
    <t xml:space="preserve"> Arbeitnehmer:</t>
  </si>
  <si>
    <t xml:space="preserve"> Arbeitgeber:</t>
  </si>
  <si>
    <t xml:space="preserve"> ARBEITSZEITKONTROLLE</t>
  </si>
  <si>
    <t xml:space="preserve"> Lohnabrechnungsformular für landwirtschaftliche Arbeitnehmende</t>
  </si>
  <si>
    <r>
      <t xml:space="preserve">Ergänzende Orientierung über die </t>
    </r>
    <r>
      <rPr>
        <b/>
        <sz val="14"/>
        <color indexed="9"/>
        <rFont val="Arial Black"/>
        <family val="2"/>
      </rPr>
      <t>2020</t>
    </r>
    <r>
      <rPr>
        <b/>
        <sz val="14"/>
        <color indexed="9"/>
        <rFont val="Arial"/>
        <family val="2"/>
      </rPr>
      <t xml:space="preserve"> geltenden Ansätze für Naturallohn und die obligatorischen Beiträge an die Sozialversicherungen</t>
    </r>
  </si>
  <si>
    <t>Jg. 2002 u. jüng.</t>
  </si>
  <si>
    <t>Jg. 2001 - 1994</t>
  </si>
  <si>
    <t>Jg. 1993 u. älter</t>
  </si>
  <si>
    <t>1960 - 1955</t>
  </si>
  <si>
    <t>1965 - 1961</t>
  </si>
  <si>
    <t>1975 - 1966</t>
  </si>
  <si>
    <t>1985 - 1976</t>
  </si>
  <si>
    <t>1995 - 1986</t>
  </si>
  <si>
    <t>2002 - 1996</t>
  </si>
  <si>
    <t>1960 - 1956</t>
  </si>
  <si>
    <t xml:space="preserve">Krankentaggeld </t>
  </si>
  <si>
    <t xml:space="preserve">Privathaftpflicht </t>
  </si>
  <si>
    <t xml:space="preserve">Pauschale Ferienentschädigung </t>
  </si>
  <si>
    <t xml:space="preserve">Morgenessen </t>
  </si>
  <si>
    <t xml:space="preserve">Logie </t>
  </si>
  <si>
    <t xml:space="preserve">Mittagessen </t>
  </si>
  <si>
    <t>Pauschale Ferienentschädigung</t>
  </si>
  <si>
    <t xml:space="preserve"> - per Saldo aller Ansprüche - erfüllt. Beide Parteien bestätigen mit der</t>
  </si>
  <si>
    <t xml:space="preserve"> Damit sind sämtliche Forderungen per</t>
  </si>
  <si>
    <t xml:space="preserve"> Unterschrift, dass diese Lohnabrechnung dem gemeinsamen Willen entspricht.</t>
  </si>
  <si>
    <t xml:space="preserve">Wert Quellensteuer </t>
  </si>
  <si>
    <t>a-Konto</t>
  </si>
  <si>
    <t>bezogene Naturalleistungen</t>
  </si>
  <si>
    <r>
      <t>Haushalts- u. Familienzulage</t>
    </r>
    <r>
      <rPr>
        <sz val="8"/>
        <rFont val="Arial"/>
        <family val="2"/>
      </rPr>
      <t xml:space="preserve"> (Quellensteuerpflichtig)</t>
    </r>
  </si>
  <si>
    <t xml:space="preserve">Quellensteuerpflichtig </t>
  </si>
  <si>
    <t xml:space="preserve">Bruttolohn </t>
  </si>
  <si>
    <t xml:space="preserve">Datum </t>
  </si>
  <si>
    <t>00.00.00</t>
  </si>
  <si>
    <t xml:space="preserve">a-Konto bezahlt </t>
  </si>
  <si>
    <t>Link Quellensteuer</t>
  </si>
  <si>
    <t>Link Quellensteuer LU</t>
  </si>
  <si>
    <t>Link Agrisano Prämie LU</t>
  </si>
  <si>
    <t>Link Privathaftpflich für ausl. Arbeitnehmer( Globalversicherung)</t>
  </si>
  <si>
    <t>Link Nichtbetriebunfall NBU (Globalversicherung)</t>
  </si>
  <si>
    <t>Link BVG (Globalversicherung)</t>
  </si>
  <si>
    <t>Link Krankentaggeld (Globalversicherung)</t>
  </si>
  <si>
    <t>https://www.agrisano.ch/de/angebot/globalversicherungfuer-die-angestellten/unfallversicherung/</t>
  </si>
  <si>
    <t>https://www.agrisano.ch/de/angebot/globalversicherungfuer-die-angestellten/berufliche-vorsorge/</t>
  </si>
  <si>
    <t>https://www.agrisano.ch/de/angebot/globalversicherungfuer-die-angestellten/privathaftpflicht/</t>
  </si>
  <si>
    <t>Link</t>
  </si>
  <si>
    <t>https://www.agrisano.ch/fileadmin/agrisanoch/05_Downloads/Globalversicherung/Tarife/2020/Deutsch/2020_Tarif_LU_d.pdf</t>
  </si>
  <si>
    <t>Link Lohnempfehlungen</t>
  </si>
  <si>
    <t>Basis Bruttolohn / Monat</t>
  </si>
  <si>
    <t>https://www.luzernerbauern.ch/fileadmin/luzernerbauern/dienstleistungen/personaldienstleistung/2020_Lohnrichtlinie.pdf</t>
  </si>
  <si>
    <t>Stundenlohn LU</t>
  </si>
  <si>
    <t>4 Wochen = 8.33% / 5 Wochen = 10.64%</t>
  </si>
  <si>
    <t>Entschädigung Stunde inkl. Ferienentschädigung</t>
  </si>
  <si>
    <t>Ferienentschädigung Std.</t>
  </si>
  <si>
    <t xml:space="preserve">geleistete Tage </t>
  </si>
  <si>
    <t xml:space="preserve">Vereinbarter Taglohn  </t>
  </si>
  <si>
    <t xml:space="preserve">Nachtessen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</si>
</sst>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quot;CHF&quot;\ * #,##0.00_ ;_ &quot;CHF&quot;\ * \-#,##0.00_ ;_ &quot;CHF&quot;\ * &quot;-&quot;??_ ;_ @_ "/>
    <numFmt numFmtId="43" formatCode="_ * #,##0.00_ ;_ * \-#,##0.00_ ;_ * &quot;-&quot;??_ ;_ @_ "/>
    <numFmt numFmtId="164" formatCode="_ &quot;SFr.&quot;\ * #,##0.00_ ;_ &quot;SFr.&quot;\ * \-#,##0.00_ ;_ &quot;SFr.&quot;\ * &quot;-&quot;??_ ;_ @_ "/>
    <numFmt numFmtId="165" formatCode="0.000%"/>
    <numFmt numFmtId="166" formatCode="mmmm\ yy"/>
    <numFmt numFmtId="167" formatCode="dd/mm/yy;@"/>
    <numFmt numFmtId="168" formatCode="dd/mm/yyyy;@"/>
    <numFmt numFmtId="169" formatCode="0.000"/>
    <numFmt numFmtId="170" formatCode="0.0000%"/>
    <numFmt numFmtId="171" formatCode="[h]:mm"/>
    <numFmt numFmtId="172" formatCode="&quot;Fr.&quot;\ #,##0.00"/>
    <numFmt numFmtId="173" formatCode="0.0"/>
  </numFmts>
  <fonts count="110" x14ac:knownFonts="1">
    <font>
      <sz val="10"/>
      <name val="Arial"/>
    </font>
    <font>
      <sz val="10"/>
      <name val="Arial"/>
      <family val="2"/>
    </font>
    <font>
      <sz val="8.5"/>
      <name val="Arial"/>
      <family val="2"/>
    </font>
    <font>
      <b/>
      <sz val="8.5"/>
      <name val="Arial"/>
      <family val="2"/>
    </font>
    <font>
      <sz val="15.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b/>
      <i/>
      <u/>
      <sz val="8.5"/>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sz val="6"/>
      <color indexed="81"/>
      <name val="Tahoma"/>
      <family val="2"/>
    </font>
    <font>
      <sz val="9"/>
      <color indexed="81"/>
      <name val="Tahoma"/>
      <family val="2"/>
    </font>
    <font>
      <b/>
      <sz val="9"/>
      <color indexed="81"/>
      <name val="Tahoma"/>
      <family val="2"/>
    </font>
    <font>
      <u/>
      <sz val="9"/>
      <color indexed="81"/>
      <name val="Tahoma"/>
      <family val="2"/>
    </font>
    <font>
      <b/>
      <sz val="14"/>
      <name val="Franklin Gothic Book"/>
      <family val="2"/>
    </font>
    <font>
      <sz val="9"/>
      <name val="Franklin Gothic Book"/>
      <family val="2"/>
    </font>
    <font>
      <b/>
      <sz val="9"/>
      <name val="Franklin Gothic Book"/>
      <family val="2"/>
    </font>
    <font>
      <b/>
      <sz val="14"/>
      <color indexed="9"/>
      <name val="Arial"/>
      <family val="2"/>
    </font>
    <font>
      <b/>
      <sz val="14"/>
      <color indexed="9"/>
      <name val="Arial Black"/>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i/>
      <u/>
      <sz val="10"/>
      <name val="Arial"/>
      <family val="2"/>
    </font>
    <font>
      <b/>
      <i/>
      <sz val="9"/>
      <name val="Arial"/>
      <family val="2"/>
    </font>
    <font>
      <b/>
      <i/>
      <sz val="9"/>
      <color theme="0" tint="-0.499984740745262"/>
      <name val="Arial"/>
      <family val="2"/>
    </font>
    <font>
      <i/>
      <sz val="7"/>
      <name val="Arial"/>
      <family val="2"/>
    </font>
    <font>
      <i/>
      <sz val="5.5"/>
      <name val="Arial"/>
      <family val="2"/>
    </font>
    <font>
      <sz val="5.5"/>
      <name val="Arial"/>
      <family val="2"/>
    </font>
    <font>
      <i/>
      <sz val="12"/>
      <color theme="0" tint="-0.499984740745262"/>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b/>
      <u/>
      <sz val="8"/>
      <name val="Arial"/>
      <family val="2"/>
    </font>
    <font>
      <i/>
      <sz val="9"/>
      <color theme="0" tint="-0.499984740745262"/>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u/>
      <sz val="9"/>
      <name val="Arial"/>
      <family val="2"/>
    </font>
    <font>
      <sz val="8"/>
      <color indexed="10"/>
      <name val="Arial"/>
      <family val="2"/>
    </font>
    <font>
      <b/>
      <sz val="8"/>
      <name val="Arial"/>
      <family val="2"/>
    </font>
    <font>
      <sz val="8"/>
      <color theme="1"/>
      <name val="Arial"/>
      <family val="2"/>
    </font>
    <font>
      <sz val="6"/>
      <color theme="0"/>
      <name val="Arial"/>
      <family val="2"/>
    </font>
    <font>
      <b/>
      <sz val="10"/>
      <color indexed="8"/>
      <name val="Arial"/>
      <family val="2"/>
    </font>
    <font>
      <b/>
      <sz val="10"/>
      <color indexed="9"/>
      <name val="Arial Narrow"/>
      <family val="2"/>
    </font>
    <font>
      <b/>
      <sz val="10"/>
      <color indexed="8"/>
      <name val="Arial Narrow"/>
      <family val="2"/>
    </font>
    <font>
      <sz val="3"/>
      <color indexed="8"/>
      <name val="Arial"/>
      <family val="2"/>
    </font>
    <font>
      <sz val="3"/>
      <color indexed="8"/>
      <name val="Arial Narrow"/>
      <family val="2"/>
    </font>
    <font>
      <sz val="8"/>
      <color theme="2" tint="-0.249977111117893"/>
      <name val="Arial Narrow"/>
      <family val="2"/>
    </font>
    <font>
      <sz val="6"/>
      <color theme="2" tint="-0.249977111117893"/>
      <name val="Arial Narrow"/>
      <family val="2"/>
    </font>
    <font>
      <b/>
      <i/>
      <u/>
      <sz val="8"/>
      <name val="Arial"/>
      <family val="2"/>
    </font>
    <font>
      <sz val="8"/>
      <color indexed="9"/>
      <name val="Arial"/>
      <family val="2"/>
    </font>
    <font>
      <b/>
      <i/>
      <sz val="8"/>
      <color indexed="9"/>
      <name val="Arial"/>
      <family val="2"/>
    </font>
    <font>
      <sz val="7.5"/>
      <color theme="0"/>
      <name val="Arial"/>
      <family val="2"/>
    </font>
    <font>
      <sz val="8"/>
      <color rgb="FFFF0000"/>
      <name val="Arial"/>
      <family val="2"/>
    </font>
    <font>
      <sz val="8"/>
      <color theme="0"/>
      <name val="Arial"/>
      <family val="2"/>
    </font>
    <font>
      <b/>
      <sz val="7"/>
      <name val="Arial"/>
      <family val="2"/>
    </font>
    <font>
      <sz val="7"/>
      <color theme="0"/>
      <name val="Arial"/>
      <family val="2"/>
    </font>
    <font>
      <sz val="8"/>
      <color indexed="8"/>
      <name val="Arial"/>
      <family val="2"/>
    </font>
    <font>
      <i/>
      <u/>
      <sz val="7"/>
      <name val="Arial"/>
      <family val="2"/>
    </font>
    <font>
      <sz val="10"/>
      <color theme="0"/>
      <name val="Arial"/>
      <family val="2"/>
    </font>
    <font>
      <sz val="10"/>
      <color theme="0"/>
      <name val="Arial Narrow"/>
      <family val="2"/>
    </font>
    <font>
      <sz val="8"/>
      <color rgb="FFC00000"/>
      <name val="Arial"/>
      <family val="2"/>
    </font>
    <font>
      <sz val="6"/>
      <color rgb="FFC00000"/>
      <name val="Arial"/>
      <family val="2"/>
    </font>
    <font>
      <b/>
      <sz val="8"/>
      <color rgb="FFC00000"/>
      <name val="Arial"/>
      <family val="2"/>
    </font>
    <font>
      <u/>
      <sz val="10"/>
      <color theme="10"/>
      <name val="Arial"/>
      <family val="2"/>
    </font>
    <font>
      <sz val="9"/>
      <color indexed="81"/>
      <name val="Segoe UI"/>
      <family val="2"/>
    </font>
    <font>
      <i/>
      <sz val="6"/>
      <color theme="2" tint="-0.249977111117893"/>
      <name val="Arial Narrow"/>
      <family val="2"/>
    </font>
    <font>
      <sz val="8"/>
      <color theme="9" tint="0.39997558519241921"/>
      <name val="Arial Narrow"/>
      <family val="2"/>
    </font>
    <font>
      <u/>
      <sz val="10"/>
      <color theme="2" tint="-0.249977111117893"/>
      <name val="Arial"/>
      <family val="2"/>
    </font>
    <font>
      <sz val="10"/>
      <color theme="2" tint="-0.249977111117893"/>
      <name val="Arial"/>
      <family val="2"/>
    </font>
    <font>
      <sz val="10"/>
      <color rgb="FFC00000"/>
      <name val="Arial"/>
      <family val="2"/>
    </font>
    <font>
      <b/>
      <sz val="7"/>
      <color theme="0"/>
      <name val="Arial"/>
      <family val="2"/>
    </font>
  </fonts>
  <fills count="1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2" tint="-0.249977111117893"/>
        <bgColor indexed="64"/>
      </patternFill>
    </fill>
  </fills>
  <borders count="38">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1" fillId="0" borderId="0"/>
    <xf numFmtId="0" fontId="102" fillId="0" borderId="0" applyNumberFormat="0" applyFill="0" applyBorder="0" applyAlignment="0" applyProtection="0"/>
  </cellStyleXfs>
  <cellXfs count="399">
    <xf numFmtId="0" fontId="0" fillId="0" borderId="0" xfId="0"/>
    <xf numFmtId="0" fontId="2" fillId="2" borderId="0" xfId="0" applyFont="1" applyFill="1" applyProtection="1">
      <protection hidden="1"/>
    </xf>
    <xf numFmtId="0" fontId="0" fillId="2" borderId="0" xfId="0" applyFill="1" applyProtection="1">
      <protection hidden="1"/>
    </xf>
    <xf numFmtId="0" fontId="4" fillId="2" borderId="0" xfId="0" applyFont="1"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5" fillId="2" borderId="0" xfId="0" applyNumberFormat="1" applyFont="1" applyFill="1" applyBorder="1" applyAlignment="1" applyProtection="1">
      <alignment horizontal="left"/>
      <protection hidden="1"/>
    </xf>
    <xf numFmtId="49" fontId="2" fillId="2" borderId="0" xfId="0" applyNumberFormat="1" applyFont="1" applyFill="1" applyBorder="1" applyAlignment="1" applyProtection="1">
      <alignment horizontal="left"/>
      <protection hidden="1"/>
    </xf>
    <xf numFmtId="0" fontId="2" fillId="2" borderId="1" xfId="0" applyFont="1" applyFill="1" applyBorder="1" applyProtection="1">
      <protection hidden="1"/>
    </xf>
    <xf numFmtId="0" fontId="2" fillId="2" borderId="0" xfId="0" applyFont="1" applyFill="1" applyBorder="1" applyProtection="1">
      <protection hidden="1"/>
    </xf>
    <xf numFmtId="0" fontId="3" fillId="2" borderId="0" xfId="0" applyFont="1" applyFill="1" applyBorder="1" applyProtection="1">
      <protection hidden="1"/>
    </xf>
    <xf numFmtId="0" fontId="3" fillId="2" borderId="1" xfId="0" applyFont="1" applyFill="1" applyBorder="1" applyProtection="1">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49" fontId="2" fillId="2" borderId="0" xfId="0" applyNumberFormat="1" applyFont="1" applyFill="1" applyBorder="1" applyProtection="1">
      <protection hidden="1"/>
    </xf>
    <xf numFmtId="0" fontId="13" fillId="2" borderId="0" xfId="0" applyFont="1" applyFill="1" applyBorder="1" applyAlignment="1" applyProtection="1">
      <alignment horizontal="right"/>
      <protection hidden="1"/>
    </xf>
    <xf numFmtId="0" fontId="7" fillId="2" borderId="0" xfId="0" applyFont="1" applyFill="1" applyBorder="1" applyAlignment="1" applyProtection="1">
      <alignment horizontal="right"/>
      <protection hidden="1"/>
    </xf>
    <xf numFmtId="0" fontId="16" fillId="2" borderId="0" xfId="0" applyFont="1" applyFill="1" applyProtection="1">
      <protection hidden="1"/>
    </xf>
    <xf numFmtId="165" fontId="6" fillId="2" borderId="0" xfId="0" applyNumberFormat="1" applyFont="1" applyFill="1" applyProtection="1">
      <protection hidden="1"/>
    </xf>
    <xf numFmtId="43" fontId="17" fillId="2" borderId="0" xfId="0" applyNumberFormat="1" applyFont="1" applyFill="1" applyProtection="1">
      <protection hidden="1"/>
    </xf>
    <xf numFmtId="169" fontId="6" fillId="2" borderId="0" xfId="0" applyNumberFormat="1" applyFont="1" applyFill="1" applyProtection="1">
      <protection hidden="1"/>
    </xf>
    <xf numFmtId="165" fontId="17" fillId="2" borderId="0" xfId="0" applyNumberFormat="1" applyFont="1" applyFill="1" applyProtection="1">
      <protection hidden="1"/>
    </xf>
    <xf numFmtId="0" fontId="6" fillId="2" borderId="0" xfId="0" applyFont="1" applyFill="1" applyBorder="1" applyProtection="1">
      <protection hidden="1"/>
    </xf>
    <xf numFmtId="0" fontId="10" fillId="2" borderId="0" xfId="0" applyFont="1" applyFill="1" applyProtection="1">
      <protection hidden="1"/>
    </xf>
    <xf numFmtId="0" fontId="2" fillId="2" borderId="0" xfId="0" applyFont="1" applyFill="1" applyBorder="1" applyAlignment="1" applyProtection="1">
      <alignment horizontal="center"/>
      <protection hidden="1"/>
    </xf>
    <xf numFmtId="0" fontId="14" fillId="2" borderId="14" xfId="0" applyFont="1" applyFill="1" applyBorder="1" applyAlignment="1" applyProtection="1">
      <alignment horizontal="center" vertical="center"/>
      <protection hidden="1"/>
    </xf>
    <xf numFmtId="0" fontId="14"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2" fillId="2" borderId="0" xfId="0" applyFont="1" applyFill="1" applyBorder="1" applyAlignment="1" applyProtection="1">
      <alignment vertical="center"/>
      <protection hidden="1"/>
    </xf>
    <xf numFmtId="0" fontId="3" fillId="2" borderId="16" xfId="0" applyFont="1" applyFill="1" applyBorder="1" applyProtection="1">
      <protection hidden="1"/>
    </xf>
    <xf numFmtId="0" fontId="2" fillId="2" borderId="16" xfId="0" applyFont="1" applyFill="1" applyBorder="1" applyProtection="1">
      <protection hidden="1"/>
    </xf>
    <xf numFmtId="49" fontId="8" fillId="2" borderId="0" xfId="0" applyNumberFormat="1" applyFont="1" applyFill="1" applyBorder="1" applyProtection="1">
      <protection hidden="1"/>
    </xf>
    <xf numFmtId="0" fontId="2" fillId="2" borderId="4" xfId="0" applyFont="1" applyFill="1" applyBorder="1" applyProtection="1">
      <protection hidden="1"/>
    </xf>
    <xf numFmtId="0" fontId="20" fillId="2" borderId="0" xfId="0"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0" fontId="8" fillId="2" borderId="0" xfId="0" applyFont="1" applyFill="1" applyBorder="1" applyAlignment="1" applyProtection="1">
      <alignment horizontal="center" vertical="center"/>
      <protection hidden="1"/>
    </xf>
    <xf numFmtId="165" fontId="6" fillId="2" borderId="0" xfId="0" applyNumberFormat="1" applyFont="1" applyFill="1" applyBorder="1" applyProtection="1">
      <protection hidden="1"/>
    </xf>
    <xf numFmtId="43" fontId="21" fillId="2" borderId="0" xfId="0" applyNumberFormat="1" applyFont="1" applyFill="1" applyBorder="1" applyAlignment="1" applyProtection="1">
      <alignment horizontal="center"/>
      <protection hidden="1"/>
    </xf>
    <xf numFmtId="0" fontId="22" fillId="2" borderId="0" xfId="0" applyFont="1" applyFill="1" applyBorder="1" applyProtection="1"/>
    <xf numFmtId="0" fontId="22" fillId="5" borderId="0" xfId="0" applyFont="1" applyFill="1" applyBorder="1" applyProtection="1"/>
    <xf numFmtId="0" fontId="27" fillId="2" borderId="16" xfId="0" applyFont="1" applyFill="1" applyBorder="1" applyAlignment="1" applyProtection="1">
      <alignment horizontal="left"/>
    </xf>
    <xf numFmtId="0" fontId="1" fillId="2" borderId="0" xfId="0" applyFont="1" applyFill="1" applyBorder="1" applyProtection="1"/>
    <xf numFmtId="0" fontId="1" fillId="5" borderId="0" xfId="0" applyFont="1" applyFill="1" applyBorder="1" applyProtection="1"/>
    <xf numFmtId="0" fontId="32" fillId="2" borderId="4" xfId="0" applyFont="1" applyFill="1" applyBorder="1" applyAlignment="1" applyProtection="1">
      <alignment horizontal="center" wrapText="1"/>
    </xf>
    <xf numFmtId="0" fontId="33" fillId="2" borderId="0" xfId="0" applyFont="1" applyFill="1" applyBorder="1" applyProtection="1"/>
    <xf numFmtId="0" fontId="33" fillId="5" borderId="0" xfId="0" applyFont="1" applyFill="1" applyBorder="1" applyProtection="1"/>
    <xf numFmtId="0" fontId="11" fillId="2" borderId="0" xfId="0" applyFont="1" applyFill="1" applyAlignment="1" applyProtection="1">
      <alignment horizontal="left"/>
    </xf>
    <xf numFmtId="0" fontId="1" fillId="2" borderId="0" xfId="0" applyFont="1" applyFill="1" applyProtection="1"/>
    <xf numFmtId="0" fontId="34" fillId="2" borderId="0" xfId="0" applyFont="1" applyFill="1" applyAlignment="1" applyProtection="1">
      <alignment horizontal="right"/>
    </xf>
    <xf numFmtId="0" fontId="35" fillId="2" borderId="0" xfId="0" applyFont="1" applyFill="1" applyAlignment="1" applyProtection="1">
      <alignment horizontal="left"/>
    </xf>
    <xf numFmtId="0" fontId="36" fillId="2" borderId="0" xfId="0" applyFont="1" applyFill="1" applyProtection="1"/>
    <xf numFmtId="164" fontId="35" fillId="2" borderId="0" xfId="0" applyNumberFormat="1" applyFont="1" applyFill="1" applyAlignment="1" applyProtection="1">
      <alignment horizontal="right"/>
    </xf>
    <xf numFmtId="0" fontId="35" fillId="2" borderId="0" xfId="0" applyFont="1" applyFill="1" applyAlignment="1" applyProtection="1">
      <alignment horizontal="justify"/>
    </xf>
    <xf numFmtId="0" fontId="36" fillId="2" borderId="0" xfId="0" applyFont="1" applyFill="1" applyBorder="1" applyProtection="1"/>
    <xf numFmtId="0" fontId="36" fillId="5" borderId="0" xfId="0" applyFont="1" applyFill="1" applyBorder="1" applyProtection="1"/>
    <xf numFmtId="0" fontId="35" fillId="2" borderId="0" xfId="0" applyFont="1" applyFill="1" applyProtection="1"/>
    <xf numFmtId="0" fontId="35" fillId="2" borderId="0" xfId="0" applyFont="1" applyFill="1" applyBorder="1" applyProtection="1"/>
    <xf numFmtId="0" fontId="35" fillId="5" borderId="0" xfId="0" applyFont="1" applyFill="1" applyBorder="1" applyProtection="1"/>
    <xf numFmtId="0" fontId="37" fillId="2" borderId="0" xfId="0" applyFont="1" applyFill="1" applyAlignment="1" applyProtection="1">
      <alignment horizontal="left"/>
    </xf>
    <xf numFmtId="164" fontId="37" fillId="2" borderId="0" xfId="0" applyNumberFormat="1" applyFont="1" applyFill="1" applyAlignment="1" applyProtection="1">
      <alignment horizontal="right"/>
    </xf>
    <xf numFmtId="0" fontId="37" fillId="2" borderId="0" xfId="0" applyFont="1" applyFill="1" applyAlignment="1" applyProtection="1">
      <alignment horizontal="justify"/>
    </xf>
    <xf numFmtId="0" fontId="32" fillId="2" borderId="4" xfId="0" applyFont="1" applyFill="1" applyBorder="1" applyAlignment="1" applyProtection="1">
      <alignment horizontal="left"/>
    </xf>
    <xf numFmtId="0" fontId="33" fillId="2" borderId="4" xfId="0" applyFont="1" applyFill="1" applyBorder="1" applyProtection="1"/>
    <xf numFmtId="164" fontId="32" fillId="2" borderId="4" xfId="0" applyNumberFormat="1" applyFont="1" applyFill="1" applyBorder="1" applyAlignment="1" applyProtection="1">
      <alignment horizontal="right"/>
    </xf>
    <xf numFmtId="0" fontId="32" fillId="2" borderId="4" xfId="0" applyFont="1" applyFill="1" applyBorder="1" applyAlignment="1" applyProtection="1">
      <alignment horizontal="justify"/>
    </xf>
    <xf numFmtId="0" fontId="11" fillId="2" borderId="0" xfId="0" applyFont="1" applyFill="1" applyBorder="1" applyAlignment="1" applyProtection="1">
      <alignment horizontal="left"/>
    </xf>
    <xf numFmtId="0" fontId="34" fillId="2" borderId="0" xfId="0" applyFont="1" applyFill="1" applyBorder="1" applyAlignment="1" applyProtection="1">
      <alignment horizontal="right"/>
    </xf>
    <xf numFmtId="0" fontId="39" fillId="2" borderId="0" xfId="0" applyFont="1" applyFill="1" applyBorder="1" applyProtection="1"/>
    <xf numFmtId="165" fontId="37" fillId="2" borderId="0" xfId="0" applyNumberFormat="1" applyFont="1" applyFill="1" applyAlignment="1" applyProtection="1">
      <alignment horizontal="right"/>
    </xf>
    <xf numFmtId="10" fontId="37" fillId="2" borderId="0" xfId="0" applyNumberFormat="1" applyFont="1" applyFill="1" applyAlignment="1" applyProtection="1">
      <alignment horizontal="right"/>
    </xf>
    <xf numFmtId="165" fontId="37" fillId="2" borderId="1" xfId="0" applyNumberFormat="1" applyFont="1" applyFill="1" applyBorder="1" applyAlignment="1" applyProtection="1">
      <alignment horizontal="right"/>
    </xf>
    <xf numFmtId="0" fontId="40" fillId="2" borderId="0" xfId="0" applyFont="1" applyFill="1" applyAlignment="1" applyProtection="1">
      <alignment horizontal="left"/>
    </xf>
    <xf numFmtId="165" fontId="35" fillId="2" borderId="0" xfId="0" applyNumberFormat="1" applyFont="1" applyFill="1" applyAlignment="1" applyProtection="1">
      <alignment horizontal="right"/>
    </xf>
    <xf numFmtId="10" fontId="35" fillId="2" borderId="0" xfId="0" applyNumberFormat="1" applyFont="1" applyFill="1" applyAlignment="1" applyProtection="1">
      <alignment horizontal="right"/>
    </xf>
    <xf numFmtId="165" fontId="35" fillId="2" borderId="0" xfId="0" applyNumberFormat="1" applyFont="1" applyFill="1" applyProtection="1"/>
    <xf numFmtId="0" fontId="41" fillId="2" borderId="4" xfId="0" applyFont="1" applyFill="1" applyBorder="1" applyAlignment="1" applyProtection="1">
      <alignment horizontal="left"/>
    </xf>
    <xf numFmtId="10" fontId="32" fillId="2" borderId="4" xfId="0" applyNumberFormat="1" applyFont="1" applyFill="1" applyBorder="1" applyAlignment="1" applyProtection="1">
      <alignment horizontal="right"/>
    </xf>
    <xf numFmtId="10" fontId="42" fillId="2" borderId="4" xfId="0" applyNumberFormat="1" applyFont="1" applyFill="1" applyBorder="1" applyProtection="1"/>
    <xf numFmtId="0" fontId="43" fillId="2" borderId="0" xfId="0" applyFont="1" applyFill="1" applyAlignment="1" applyProtection="1">
      <alignment horizontal="left"/>
    </xf>
    <xf numFmtId="0" fontId="46" fillId="2" borderId="0" xfId="0" applyFont="1" applyFill="1" applyAlignment="1" applyProtection="1">
      <alignment horizontal="left"/>
    </xf>
    <xf numFmtId="0" fontId="47" fillId="2" borderId="5" xfId="0" applyFont="1" applyFill="1" applyBorder="1" applyAlignment="1" applyProtection="1">
      <alignment horizontal="center"/>
    </xf>
    <xf numFmtId="0" fontId="47" fillId="2" borderId="0" xfId="0" applyFont="1" applyFill="1" applyAlignment="1" applyProtection="1">
      <alignment horizontal="center"/>
    </xf>
    <xf numFmtId="0" fontId="48" fillId="2" borderId="5" xfId="0" applyFont="1" applyFill="1" applyBorder="1" applyAlignment="1" applyProtection="1">
      <alignment horizontal="center"/>
    </xf>
    <xf numFmtId="0" fontId="38" fillId="5" borderId="0" xfId="0" applyFont="1" applyFill="1" applyBorder="1" applyProtection="1"/>
    <xf numFmtId="0" fontId="38" fillId="2" borderId="0" xfId="0" applyFont="1" applyFill="1" applyBorder="1" applyProtection="1"/>
    <xf numFmtId="0" fontId="38" fillId="5" borderId="0" xfId="0" applyFont="1" applyFill="1" applyBorder="1" applyAlignment="1" applyProtection="1">
      <alignment horizontal="center"/>
    </xf>
    <xf numFmtId="0" fontId="38" fillId="2" borderId="0" xfId="0" applyFont="1" applyFill="1" applyBorder="1" applyAlignment="1" applyProtection="1">
      <alignment horizontal="center"/>
    </xf>
    <xf numFmtId="0" fontId="46" fillId="2" borderId="0" xfId="0" applyFont="1" applyFill="1" applyAlignment="1" applyProtection="1">
      <alignment horizontal="center"/>
    </xf>
    <xf numFmtId="0" fontId="47" fillId="2" borderId="3" xfId="0" applyFont="1" applyFill="1" applyBorder="1" applyAlignment="1" applyProtection="1">
      <alignment horizontal="center"/>
    </xf>
    <xf numFmtId="0" fontId="38" fillId="2" borderId="0" xfId="0" applyFont="1" applyFill="1" applyAlignment="1" applyProtection="1">
      <alignment horizontal="center"/>
    </xf>
    <xf numFmtId="0" fontId="50" fillId="2" borderId="0" xfId="0" applyFont="1" applyFill="1" applyAlignment="1" applyProtection="1">
      <alignment horizontal="left"/>
    </xf>
    <xf numFmtId="0" fontId="50" fillId="2" borderId="0" xfId="0" applyFont="1" applyFill="1" applyProtection="1"/>
    <xf numFmtId="0" fontId="52" fillId="2" borderId="0" xfId="0" applyFont="1" applyFill="1" applyBorder="1" applyProtection="1"/>
    <xf numFmtId="0" fontId="50" fillId="5" borderId="0" xfId="0" applyFont="1" applyFill="1" applyBorder="1" applyProtection="1"/>
    <xf numFmtId="0" fontId="50" fillId="2" borderId="0" xfId="0" applyFont="1" applyFill="1" applyBorder="1" applyProtection="1"/>
    <xf numFmtId="0" fontId="1" fillId="2" borderId="0" xfId="0" applyFont="1" applyFill="1" applyAlignment="1" applyProtection="1">
      <alignment horizontal="right"/>
    </xf>
    <xf numFmtId="164" fontId="1" fillId="2" borderId="5" xfId="0" applyNumberFormat="1" applyFont="1" applyFill="1" applyBorder="1" applyAlignment="1" applyProtection="1">
      <alignment horizontal="right"/>
    </xf>
    <xf numFmtId="164" fontId="53" fillId="6" borderId="22" xfId="0" applyNumberFormat="1" applyFont="1" applyFill="1" applyBorder="1" applyAlignment="1" applyProtection="1">
      <alignment horizontal="right"/>
    </xf>
    <xf numFmtId="0" fontId="54" fillId="2" borderId="4" xfId="0" applyFont="1" applyFill="1" applyBorder="1" applyAlignment="1" applyProtection="1">
      <alignment horizontal="left"/>
    </xf>
    <xf numFmtId="164" fontId="54" fillId="2" borderId="4" xfId="0" applyNumberFormat="1" applyFont="1" applyFill="1" applyBorder="1" applyAlignment="1" applyProtection="1">
      <alignment horizontal="justify"/>
    </xf>
    <xf numFmtId="0" fontId="55" fillId="2" borderId="0" xfId="0" applyFont="1" applyFill="1" applyBorder="1" applyAlignment="1" applyProtection="1">
      <alignment horizontal="justify"/>
    </xf>
    <xf numFmtId="0" fontId="55" fillId="2" borderId="0" xfId="0" applyFont="1" applyFill="1" applyBorder="1" applyProtection="1"/>
    <xf numFmtId="0" fontId="54" fillId="5" borderId="0" xfId="0" applyFont="1" applyFill="1" applyBorder="1" applyProtection="1"/>
    <xf numFmtId="0" fontId="54" fillId="2" borderId="0" xfId="0" applyFont="1" applyFill="1" applyBorder="1" applyProtection="1"/>
    <xf numFmtId="0" fontId="53" fillId="2" borderId="0" xfId="0" applyFont="1" applyFill="1" applyBorder="1" applyProtection="1"/>
    <xf numFmtId="0" fontId="58" fillId="3" borderId="7" xfId="0" applyFont="1" applyFill="1" applyBorder="1" applyAlignment="1" applyProtection="1">
      <alignment horizontal="left"/>
    </xf>
    <xf numFmtId="164" fontId="36" fillId="3" borderId="8" xfId="0" applyNumberFormat="1" applyFont="1" applyFill="1" applyBorder="1" applyProtection="1"/>
    <xf numFmtId="0" fontId="58" fillId="3" borderId="7" xfId="0" applyFont="1" applyFill="1" applyBorder="1" applyProtection="1"/>
    <xf numFmtId="0" fontId="1" fillId="2" borderId="5" xfId="0" applyFont="1" applyFill="1" applyBorder="1" applyProtection="1"/>
    <xf numFmtId="0" fontId="1" fillId="2" borderId="3" xfId="0" applyFont="1" applyFill="1" applyBorder="1" applyProtection="1"/>
    <xf numFmtId="0" fontId="34" fillId="2" borderId="5" xfId="0" applyFont="1" applyFill="1" applyBorder="1" applyAlignment="1" applyProtection="1">
      <alignment horizontal="right"/>
    </xf>
    <xf numFmtId="0" fontId="1" fillId="2" borderId="0" xfId="0" applyFont="1" applyFill="1" applyBorder="1" applyAlignment="1" applyProtection="1">
      <alignment horizontal="right"/>
    </xf>
    <xf numFmtId="0" fontId="44" fillId="2" borderId="3" xfId="0" applyFont="1" applyFill="1" applyBorder="1" applyAlignment="1" applyProtection="1">
      <alignment horizontal="right"/>
    </xf>
    <xf numFmtId="0" fontId="60" fillId="2" borderId="0" xfId="0" applyFont="1" applyFill="1" applyBorder="1" applyAlignment="1" applyProtection="1">
      <alignment horizontal="right"/>
    </xf>
    <xf numFmtId="0" fontId="61" fillId="3" borderId="5" xfId="0" applyFont="1" applyFill="1" applyBorder="1" applyAlignment="1" applyProtection="1">
      <alignment horizontal="left"/>
    </xf>
    <xf numFmtId="0" fontId="50" fillId="3" borderId="3" xfId="0" applyFont="1" applyFill="1" applyBorder="1" applyProtection="1"/>
    <xf numFmtId="0" fontId="51" fillId="2" borderId="5" xfId="0" applyFont="1" applyFill="1" applyBorder="1" applyAlignment="1" applyProtection="1">
      <alignment horizontal="right"/>
    </xf>
    <xf numFmtId="0" fontId="51" fillId="2" borderId="0" xfId="0" applyFont="1" applyFill="1" applyBorder="1" applyAlignment="1" applyProtection="1">
      <alignment horizontal="right"/>
    </xf>
    <xf numFmtId="0" fontId="50" fillId="2" borderId="0" xfId="0" applyFont="1" applyFill="1" applyBorder="1" applyAlignment="1" applyProtection="1">
      <alignment horizontal="right"/>
    </xf>
    <xf numFmtId="0" fontId="62" fillId="2" borderId="3" xfId="0" applyFont="1" applyFill="1" applyBorder="1" applyAlignment="1" applyProtection="1">
      <alignment horizontal="right"/>
    </xf>
    <xf numFmtId="0" fontId="63" fillId="3" borderId="5" xfId="0" applyFont="1" applyFill="1" applyBorder="1" applyAlignment="1" applyProtection="1">
      <alignment horizontal="left"/>
    </xf>
    <xf numFmtId="164" fontId="56" fillId="3" borderId="3" xfId="0" applyNumberFormat="1" applyFont="1" applyFill="1" applyBorder="1" applyAlignment="1" applyProtection="1">
      <alignment horizontal="justify"/>
    </xf>
    <xf numFmtId="0" fontId="64" fillId="2" borderId="5" xfId="0" applyFont="1" applyFill="1" applyBorder="1" applyAlignment="1" applyProtection="1">
      <alignment horizontal="right"/>
    </xf>
    <xf numFmtId="0" fontId="36" fillId="2" borderId="3" xfId="0" applyFont="1" applyFill="1" applyBorder="1" applyAlignment="1" applyProtection="1">
      <alignment horizontal="right"/>
    </xf>
    <xf numFmtId="0" fontId="56" fillId="3" borderId="5" xfId="0" applyFont="1" applyFill="1" applyBorder="1" applyAlignment="1" applyProtection="1">
      <alignment horizontal="left"/>
    </xf>
    <xf numFmtId="164" fontId="65" fillId="3" borderId="3" xfId="0" applyNumberFormat="1" applyFont="1" applyFill="1" applyBorder="1" applyAlignment="1" applyProtection="1">
      <alignment horizontal="justify"/>
    </xf>
    <xf numFmtId="164" fontId="56" fillId="2" borderId="0" xfId="0" applyNumberFormat="1" applyFont="1" applyFill="1" applyAlignment="1" applyProtection="1">
      <alignment horizontal="justify"/>
    </xf>
    <xf numFmtId="0" fontId="39" fillId="2" borderId="5" xfId="0" applyFont="1" applyFill="1" applyBorder="1" applyAlignment="1" applyProtection="1">
      <alignment horizontal="right"/>
    </xf>
    <xf numFmtId="170" fontId="39" fillId="2" borderId="0" xfId="0" applyNumberFormat="1" applyFont="1" applyFill="1" applyBorder="1" applyAlignment="1" applyProtection="1">
      <alignment horizontal="right"/>
    </xf>
    <xf numFmtId="170" fontId="1" fillId="2" borderId="0" xfId="0" applyNumberFormat="1" applyFont="1" applyFill="1" applyBorder="1" applyAlignment="1" applyProtection="1">
      <alignment horizontal="right"/>
    </xf>
    <xf numFmtId="170" fontId="66" fillId="2" borderId="3" xfId="0" applyNumberFormat="1" applyFont="1" applyFill="1" applyBorder="1" applyAlignment="1" applyProtection="1">
      <alignment horizontal="right"/>
    </xf>
    <xf numFmtId="170" fontId="53" fillId="2" borderId="0" xfId="0" applyNumberFormat="1" applyFont="1" applyFill="1" applyBorder="1" applyProtection="1"/>
    <xf numFmtId="0" fontId="67" fillId="3" borderId="5" xfId="0" applyFont="1" applyFill="1" applyBorder="1" applyAlignment="1" applyProtection="1">
      <alignment horizontal="left"/>
    </xf>
    <xf numFmtId="164" fontId="68" fillId="3" borderId="3" xfId="0" applyNumberFormat="1" applyFont="1" applyFill="1" applyBorder="1" applyAlignment="1" applyProtection="1">
      <alignment horizontal="justify"/>
    </xf>
    <xf numFmtId="164" fontId="65" fillId="2" borderId="0" xfId="0" applyNumberFormat="1" applyFont="1" applyFill="1" applyAlignment="1" applyProtection="1">
      <alignment horizontal="justify"/>
    </xf>
    <xf numFmtId="164" fontId="68" fillId="2" borderId="0" xfId="0" applyNumberFormat="1" applyFont="1" applyFill="1" applyAlignment="1" applyProtection="1">
      <alignment horizontal="justify"/>
    </xf>
    <xf numFmtId="0" fontId="50" fillId="3" borderId="5" xfId="0" applyFont="1" applyFill="1" applyBorder="1" applyAlignment="1" applyProtection="1">
      <alignment horizontal="left"/>
    </xf>
    <xf numFmtId="164" fontId="69" fillId="3" borderId="3" xfId="0" applyNumberFormat="1" applyFont="1" applyFill="1" applyBorder="1" applyAlignment="1" applyProtection="1">
      <alignment horizontal="justify"/>
    </xf>
    <xf numFmtId="164" fontId="70" fillId="2" borderId="0" xfId="0" applyNumberFormat="1" applyFont="1" applyFill="1" applyAlignment="1" applyProtection="1">
      <alignment horizontal="justify"/>
    </xf>
    <xf numFmtId="0" fontId="50" fillId="2" borderId="5" xfId="0" applyFont="1" applyFill="1" applyBorder="1" applyAlignment="1" applyProtection="1">
      <alignment horizontal="right"/>
    </xf>
    <xf numFmtId="10" fontId="50" fillId="2" borderId="0" xfId="0" applyNumberFormat="1" applyFont="1" applyFill="1" applyBorder="1" applyAlignment="1" applyProtection="1">
      <alignment horizontal="right"/>
    </xf>
    <xf numFmtId="10" fontId="71" fillId="2" borderId="3" xfId="0" applyNumberFormat="1" applyFont="1" applyFill="1" applyBorder="1" applyAlignment="1" applyProtection="1">
      <alignment horizontal="right"/>
    </xf>
    <xf numFmtId="170" fontId="52" fillId="2" borderId="0" xfId="0" applyNumberFormat="1" applyFont="1" applyFill="1" applyBorder="1" applyProtection="1"/>
    <xf numFmtId="164" fontId="72" fillId="3" borderId="3" xfId="0" applyNumberFormat="1" applyFont="1" applyFill="1" applyBorder="1" applyAlignment="1" applyProtection="1">
      <alignment horizontal="justify"/>
    </xf>
    <xf numFmtId="0" fontId="34" fillId="2" borderId="0" xfId="0" applyFont="1" applyFill="1" applyAlignment="1" applyProtection="1">
      <alignment horizontal="justify"/>
    </xf>
    <xf numFmtId="0" fontId="34" fillId="2" borderId="0" xfId="0" applyFont="1" applyFill="1" applyBorder="1" applyAlignment="1" applyProtection="1">
      <alignment horizontal="justify"/>
    </xf>
    <xf numFmtId="170" fontId="34" fillId="2" borderId="0" xfId="0" applyNumberFormat="1" applyFont="1" applyFill="1" applyBorder="1" applyAlignment="1" applyProtection="1">
      <alignment horizontal="right"/>
    </xf>
    <xf numFmtId="0" fontId="64" fillId="2" borderId="0" xfId="0" applyFont="1" applyFill="1" applyAlignment="1" applyProtection="1">
      <alignment horizontal="justify"/>
    </xf>
    <xf numFmtId="0" fontId="39" fillId="2" borderId="0" xfId="0" applyFont="1" applyFill="1" applyAlignment="1" applyProtection="1">
      <alignment horizontal="justify"/>
    </xf>
    <xf numFmtId="10" fontId="39" fillId="2" borderId="0" xfId="0" applyNumberFormat="1" applyFont="1" applyFill="1" applyBorder="1" applyAlignment="1" applyProtection="1">
      <alignment horizontal="justify"/>
    </xf>
    <xf numFmtId="0" fontId="1" fillId="3" borderId="6" xfId="0" applyFont="1" applyFill="1" applyBorder="1" applyAlignment="1" applyProtection="1">
      <alignment horizontal="left"/>
    </xf>
    <xf numFmtId="164" fontId="72" fillId="3" borderId="9" xfId="0" applyNumberFormat="1" applyFont="1" applyFill="1" applyBorder="1" applyAlignment="1" applyProtection="1">
      <alignment horizontal="justify"/>
    </xf>
    <xf numFmtId="0" fontId="39" fillId="2" borderId="6" xfId="0" applyFont="1" applyFill="1" applyBorder="1" applyAlignment="1" applyProtection="1">
      <alignment horizontal="right"/>
    </xf>
    <xf numFmtId="10" fontId="39" fillId="2" borderId="1" xfId="0" applyNumberFormat="1" applyFont="1" applyFill="1" applyBorder="1" applyAlignment="1" applyProtection="1">
      <alignment horizontal="justify"/>
    </xf>
    <xf numFmtId="170" fontId="39" fillId="2" borderId="1" xfId="0" applyNumberFormat="1" applyFont="1" applyFill="1" applyBorder="1" applyAlignment="1" applyProtection="1">
      <alignment horizontal="right"/>
    </xf>
    <xf numFmtId="170" fontId="66" fillId="2" borderId="9" xfId="0" applyNumberFormat="1" applyFont="1" applyFill="1" applyBorder="1" applyAlignment="1" applyProtection="1">
      <alignment horizontal="right"/>
    </xf>
    <xf numFmtId="0" fontId="54" fillId="2" borderId="4" xfId="0" applyFont="1" applyFill="1" applyBorder="1" applyProtection="1"/>
    <xf numFmtId="0" fontId="54" fillId="2" borderId="4" xfId="0" applyFont="1" applyFill="1" applyBorder="1" applyAlignment="1" applyProtection="1">
      <alignment horizontal="justify"/>
    </xf>
    <xf numFmtId="10" fontId="54" fillId="2" borderId="4" xfId="0" applyNumberFormat="1" applyFont="1" applyFill="1" applyBorder="1" applyAlignment="1" applyProtection="1">
      <alignment horizontal="justify"/>
    </xf>
    <xf numFmtId="0" fontId="11" fillId="2" borderId="0" xfId="0" applyFont="1" applyFill="1" applyProtection="1"/>
    <xf numFmtId="0" fontId="73" fillId="2" borderId="4" xfId="0" applyFont="1" applyFill="1" applyBorder="1" applyAlignment="1" applyProtection="1">
      <alignment horizontal="justify"/>
    </xf>
    <xf numFmtId="10" fontId="34" fillId="2" borderId="0" xfId="0" applyNumberFormat="1" applyFont="1" applyFill="1" applyBorder="1" applyAlignment="1" applyProtection="1">
      <alignment horizontal="right"/>
    </xf>
    <xf numFmtId="0" fontId="39" fillId="2" borderId="10" xfId="0" applyFont="1" applyFill="1" applyBorder="1" applyProtection="1"/>
    <xf numFmtId="10" fontId="39" fillId="2" borderId="11" xfId="0" applyNumberFormat="1" applyFont="1" applyFill="1" applyBorder="1" applyAlignment="1" applyProtection="1">
      <alignment horizontal="justify"/>
    </xf>
    <xf numFmtId="43" fontId="1" fillId="2" borderId="10" xfId="0" applyNumberFormat="1" applyFont="1" applyFill="1" applyBorder="1" applyProtection="1"/>
    <xf numFmtId="43" fontId="39" fillId="2" borderId="11" xfId="0" applyNumberFormat="1" applyFont="1" applyFill="1" applyBorder="1" applyAlignment="1" applyProtection="1">
      <alignment horizontal="justify"/>
    </xf>
    <xf numFmtId="43" fontId="1" fillId="2" borderId="12" xfId="0" applyNumberFormat="1" applyFont="1" applyFill="1" applyBorder="1" applyProtection="1"/>
    <xf numFmtId="0" fontId="34" fillId="5" borderId="0" xfId="0" applyFont="1" applyFill="1" applyBorder="1" applyAlignment="1" applyProtection="1">
      <alignment horizontal="right"/>
    </xf>
    <xf numFmtId="0" fontId="34" fillId="0" borderId="0" xfId="0" applyFont="1" applyBorder="1" applyAlignment="1" applyProtection="1">
      <alignment horizontal="right"/>
    </xf>
    <xf numFmtId="0" fontId="39" fillId="2" borderId="6" xfId="0" applyFont="1" applyFill="1" applyBorder="1" applyProtection="1"/>
    <xf numFmtId="43" fontId="1" fillId="2" borderId="6" xfId="0" applyNumberFormat="1" applyFont="1" applyFill="1" applyBorder="1" applyProtection="1"/>
    <xf numFmtId="43" fontId="39" fillId="2" borderId="1" xfId="0" applyNumberFormat="1" applyFont="1" applyFill="1" applyBorder="1" applyAlignment="1" applyProtection="1">
      <alignment horizontal="justify"/>
    </xf>
    <xf numFmtId="43" fontId="1" fillId="2" borderId="13" xfId="0" applyNumberFormat="1" applyFont="1" applyFill="1" applyBorder="1" applyProtection="1"/>
    <xf numFmtId="43" fontId="74" fillId="2" borderId="0" xfId="0" applyNumberFormat="1" applyFont="1" applyFill="1" applyBorder="1" applyProtection="1"/>
    <xf numFmtId="0" fontId="1" fillId="0" borderId="0" xfId="0" applyFont="1" applyBorder="1" applyProtection="1"/>
    <xf numFmtId="0" fontId="39" fillId="0" borderId="0" xfId="0" applyFont="1" applyAlignment="1" applyProtection="1">
      <alignment horizontal="justify"/>
    </xf>
    <xf numFmtId="0" fontId="34" fillId="2" borderId="7" xfId="0" applyFont="1" applyFill="1" applyBorder="1" applyAlignment="1" applyProtection="1">
      <alignment horizontal="right"/>
    </xf>
    <xf numFmtId="10" fontId="34" fillId="2" borderId="8" xfId="0" applyNumberFormat="1" applyFont="1" applyFill="1" applyBorder="1" applyAlignment="1" applyProtection="1">
      <alignment horizontal="right"/>
    </xf>
    <xf numFmtId="0" fontId="34" fillId="2" borderId="14" xfId="0" applyFont="1" applyFill="1" applyBorder="1" applyAlignment="1" applyProtection="1">
      <alignment horizontal="right"/>
    </xf>
    <xf numFmtId="43" fontId="36" fillId="2" borderId="7" xfId="0" applyNumberFormat="1" applyFont="1" applyFill="1" applyBorder="1" applyProtection="1"/>
    <xf numFmtId="43" fontId="66" fillId="2" borderId="8" xfId="0" applyNumberFormat="1" applyFont="1" applyFill="1" applyBorder="1" applyAlignment="1" applyProtection="1">
      <alignment horizontal="justify"/>
    </xf>
    <xf numFmtId="43" fontId="36" fillId="2" borderId="14" xfId="0" applyNumberFormat="1" applyFont="1" applyFill="1" applyBorder="1" applyProtection="1"/>
    <xf numFmtId="0" fontId="10" fillId="2" borderId="0" xfId="0" applyFont="1" applyFill="1" applyProtection="1"/>
    <xf numFmtId="0" fontId="1" fillId="0" borderId="0" xfId="0" applyFont="1" applyProtection="1"/>
    <xf numFmtId="0" fontId="39" fillId="5" borderId="0" xfId="0" applyFont="1" applyFill="1" applyAlignment="1" applyProtection="1">
      <alignment vertical="top" wrapText="1"/>
    </xf>
    <xf numFmtId="0" fontId="48" fillId="2" borderId="0" xfId="0" applyFont="1" applyFill="1" applyBorder="1" applyAlignment="1" applyProtection="1">
      <alignment horizontal="center"/>
    </xf>
    <xf numFmtId="0" fontId="51" fillId="2" borderId="10" xfId="0" applyFont="1" applyFill="1" applyBorder="1" applyAlignment="1" applyProtection="1">
      <alignment horizontal="justify"/>
    </xf>
    <xf numFmtId="0" fontId="51" fillId="2" borderId="11" xfId="0" applyFont="1" applyFill="1" applyBorder="1" applyAlignment="1" applyProtection="1">
      <alignment horizontal="justify"/>
    </xf>
    <xf numFmtId="0" fontId="50" fillId="2" borderId="10" xfId="0" applyFont="1" applyFill="1" applyBorder="1" applyProtection="1"/>
    <xf numFmtId="0" fontId="50" fillId="2" borderId="11" xfId="0" applyFont="1" applyFill="1" applyBorder="1" applyProtection="1"/>
    <xf numFmtId="164" fontId="1" fillId="2" borderId="0" xfId="0" applyNumberFormat="1" applyFont="1" applyFill="1" applyBorder="1" applyAlignment="1" applyProtection="1">
      <alignment horizontal="right"/>
    </xf>
    <xf numFmtId="164" fontId="1" fillId="2" borderId="6" xfId="0" applyNumberFormat="1" applyFont="1" applyFill="1" applyBorder="1" applyAlignment="1" applyProtection="1">
      <alignment horizontal="right"/>
    </xf>
    <xf numFmtId="164" fontId="1" fillId="2" borderId="1" xfId="0" applyNumberFormat="1" applyFont="1" applyFill="1" applyBorder="1" applyAlignment="1" applyProtection="1">
      <alignment horizontal="right"/>
    </xf>
    <xf numFmtId="164" fontId="53" fillId="6" borderId="13" xfId="0" applyNumberFormat="1" applyFont="1" applyFill="1" applyBorder="1" applyAlignment="1" applyProtection="1">
      <alignment horizontal="right"/>
    </xf>
    <xf numFmtId="0" fontId="52" fillId="6" borderId="21" xfId="0" applyFont="1" applyFill="1" applyBorder="1" applyProtection="1"/>
    <xf numFmtId="164" fontId="53" fillId="6" borderId="3" xfId="0" applyNumberFormat="1" applyFont="1" applyFill="1" applyBorder="1" applyAlignment="1" applyProtection="1">
      <alignment horizontal="right"/>
    </xf>
    <xf numFmtId="164" fontId="53" fillId="6" borderId="9" xfId="0" applyNumberFormat="1" applyFont="1" applyFill="1" applyBorder="1" applyAlignment="1" applyProtection="1">
      <alignment horizontal="right"/>
    </xf>
    <xf numFmtId="0" fontId="52" fillId="6" borderId="12" xfId="0" applyFont="1" applyFill="1" applyBorder="1" applyProtection="1"/>
    <xf numFmtId="0" fontId="44" fillId="3" borderId="7" xfId="0" applyFont="1" applyFill="1" applyBorder="1" applyAlignment="1" applyProtection="1">
      <alignment horizontal="center"/>
    </xf>
    <xf numFmtId="0" fontId="44" fillId="3" borderId="18" xfId="0" applyFont="1" applyFill="1" applyBorder="1" applyAlignment="1" applyProtection="1">
      <alignment horizontal="center"/>
    </xf>
    <xf numFmtId="0" fontId="45" fillId="3" borderId="14" xfId="0" applyFont="1" applyFill="1" applyBorder="1" applyAlignment="1" applyProtection="1">
      <alignment horizontal="center"/>
    </xf>
    <xf numFmtId="0" fontId="46" fillId="2" borderId="3" xfId="0" applyFont="1" applyFill="1" applyBorder="1" applyAlignment="1" applyProtection="1">
      <alignment horizontal="left"/>
    </xf>
    <xf numFmtId="171" fontId="15" fillId="2" borderId="0" xfId="0" applyNumberFormat="1" applyFont="1" applyFill="1" applyBorder="1" applyAlignment="1" applyProtection="1">
      <alignment horizontal="center" vertical="center"/>
      <protection hidden="1"/>
    </xf>
    <xf numFmtId="0" fontId="14" fillId="2" borderId="29" xfId="0" applyFont="1" applyFill="1" applyBorder="1" applyAlignment="1" applyProtection="1">
      <alignment horizontal="center" vertical="center"/>
      <protection hidden="1"/>
    </xf>
    <xf numFmtId="0" fontId="14" fillId="2" borderId="31" xfId="0" applyFont="1" applyFill="1" applyBorder="1" applyAlignment="1" applyProtection="1">
      <alignment horizontal="center" vertical="center"/>
      <protection hidden="1"/>
    </xf>
    <xf numFmtId="0" fontId="14" fillId="2" borderId="23" xfId="0" applyFont="1" applyFill="1" applyBorder="1" applyAlignment="1" applyProtection="1">
      <alignment horizontal="center" vertical="center"/>
      <protection hidden="1"/>
    </xf>
    <xf numFmtId="0" fontId="14" fillId="2" borderId="33"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36" fillId="2" borderId="0" xfId="0" applyFont="1" applyFill="1" applyBorder="1" applyProtection="1">
      <protection hidden="1"/>
    </xf>
    <xf numFmtId="0" fontId="1" fillId="2" borderId="0" xfId="0" applyFont="1" applyFill="1" applyBorder="1" applyProtection="1">
      <protection hidden="1"/>
    </xf>
    <xf numFmtId="0" fontId="1" fillId="2" borderId="0" xfId="0" applyFont="1" applyFill="1" applyProtection="1">
      <protection hidden="1"/>
    </xf>
    <xf numFmtId="167" fontId="17" fillId="2" borderId="0" xfId="0" applyNumberFormat="1" applyFont="1" applyFill="1" applyProtection="1">
      <protection hidden="1"/>
    </xf>
    <xf numFmtId="172" fontId="6" fillId="2" borderId="0" xfId="0" applyNumberFormat="1" applyFont="1" applyFill="1" applyProtection="1">
      <protection hidden="1"/>
    </xf>
    <xf numFmtId="170" fontId="17" fillId="2" borderId="0" xfId="0" applyNumberFormat="1" applyFont="1" applyFill="1" applyProtection="1">
      <protection hidden="1"/>
    </xf>
    <xf numFmtId="43" fontId="74" fillId="2" borderId="0" xfId="0" applyNumberFormat="1" applyFont="1" applyFill="1" applyBorder="1" applyAlignment="1" applyProtection="1">
      <alignment horizontal="left"/>
      <protection hidden="1"/>
    </xf>
    <xf numFmtId="165" fontId="1" fillId="2" borderId="0" xfId="0" applyNumberFormat="1" applyFont="1" applyFill="1" applyProtection="1">
      <protection hidden="1"/>
    </xf>
    <xf numFmtId="0" fontId="6" fillId="2" borderId="0" xfId="0" applyFont="1" applyFill="1" applyBorder="1" applyAlignment="1" applyProtection="1">
      <alignment vertical="center"/>
      <protection hidden="1"/>
    </xf>
    <xf numFmtId="43" fontId="17" fillId="2" borderId="0" xfId="0" applyNumberFormat="1" applyFont="1" applyFill="1" applyAlignment="1" applyProtection="1">
      <alignment vertical="center"/>
      <protection hidden="1"/>
    </xf>
    <xf numFmtId="0" fontId="16" fillId="2" borderId="0" xfId="0" applyFont="1" applyFill="1" applyAlignment="1" applyProtection="1">
      <alignment vertical="center"/>
      <protection hidden="1"/>
    </xf>
    <xf numFmtId="165" fontId="6" fillId="2" borderId="0" xfId="0" applyNumberFormat="1" applyFont="1" applyFill="1" applyAlignment="1" applyProtection="1">
      <alignment vertical="center"/>
      <protection hidden="1"/>
    </xf>
    <xf numFmtId="0" fontId="6" fillId="2" borderId="0" xfId="0" applyFont="1" applyFill="1" applyAlignment="1" applyProtection="1">
      <alignment vertical="center"/>
      <protection hidden="1"/>
    </xf>
    <xf numFmtId="0" fontId="80" fillId="2" borderId="0" xfId="0" applyFont="1" applyFill="1" applyBorder="1" applyProtection="1">
      <protection hidden="1"/>
    </xf>
    <xf numFmtId="43" fontId="81" fillId="2" borderId="0" xfId="0" applyNumberFormat="1" applyFont="1" applyFill="1" applyProtection="1">
      <protection hidden="1"/>
    </xf>
    <xf numFmtId="0" fontId="82" fillId="2" borderId="0" xfId="0" applyFont="1" applyFill="1" applyProtection="1">
      <protection hidden="1"/>
    </xf>
    <xf numFmtId="165" fontId="80" fillId="2" borderId="0" xfId="0" applyNumberFormat="1" applyFont="1" applyFill="1" applyProtection="1">
      <protection hidden="1"/>
    </xf>
    <xf numFmtId="0" fontId="80" fillId="2" borderId="0" xfId="0" applyFont="1" applyFill="1" applyProtection="1">
      <protection hidden="1"/>
    </xf>
    <xf numFmtId="0" fontId="79" fillId="7" borderId="35" xfId="0" applyFont="1" applyFill="1" applyBorder="1" applyAlignment="1" applyProtection="1">
      <alignment horizontal="center"/>
      <protection hidden="1"/>
    </xf>
    <xf numFmtId="0" fontId="79" fillId="7" borderId="13" xfId="0" applyFont="1" applyFill="1" applyBorder="1" applyAlignment="1" applyProtection="1">
      <protection hidden="1"/>
    </xf>
    <xf numFmtId="0" fontId="79" fillId="7" borderId="9" xfId="0" applyFont="1" applyFill="1" applyBorder="1" applyAlignment="1" applyProtection="1">
      <alignment horizontal="left"/>
      <protection hidden="1"/>
    </xf>
    <xf numFmtId="0" fontId="79" fillId="7" borderId="13" xfId="0" applyFont="1" applyFill="1" applyBorder="1" applyAlignment="1" applyProtection="1">
      <alignment horizontal="left"/>
      <protection hidden="1"/>
    </xf>
    <xf numFmtId="0" fontId="83" fillId="2" borderId="0" xfId="0" applyFont="1" applyFill="1" applyBorder="1" applyProtection="1">
      <protection hidden="1"/>
    </xf>
    <xf numFmtId="0" fontId="84" fillId="2" borderId="0" xfId="0" applyFont="1" applyFill="1" applyProtection="1">
      <protection hidden="1"/>
    </xf>
    <xf numFmtId="165" fontId="83" fillId="2" borderId="0" xfId="0" applyNumberFormat="1" applyFont="1" applyFill="1" applyProtection="1">
      <protection hidden="1"/>
    </xf>
    <xf numFmtId="0" fontId="83" fillId="2" borderId="0" xfId="0" applyFont="1" applyFill="1" applyProtection="1">
      <protection hidden="1"/>
    </xf>
    <xf numFmtId="0" fontId="33" fillId="2" borderId="0" xfId="0" applyFont="1" applyFill="1" applyProtection="1">
      <protection hidden="1"/>
    </xf>
    <xf numFmtId="0" fontId="33" fillId="2" borderId="0" xfId="0" applyFont="1" applyFill="1" applyBorder="1" applyAlignment="1" applyProtection="1">
      <alignment horizontal="center"/>
      <protection hidden="1"/>
    </xf>
    <xf numFmtId="0" fontId="33" fillId="2" borderId="0" xfId="0" applyFont="1" applyFill="1" applyBorder="1" applyProtection="1">
      <protection hidden="1"/>
    </xf>
    <xf numFmtId="43" fontId="86" fillId="2" borderId="0" xfId="0" applyNumberFormat="1" applyFont="1" applyFill="1" applyAlignment="1" applyProtection="1">
      <alignment horizontal="right"/>
      <protection hidden="1"/>
    </xf>
    <xf numFmtId="0" fontId="77" fillId="2" borderId="16" xfId="0" applyFont="1" applyFill="1" applyBorder="1" applyProtection="1">
      <protection hidden="1"/>
    </xf>
    <xf numFmtId="0" fontId="77" fillId="2" borderId="0" xfId="0" applyFont="1" applyFill="1" applyBorder="1" applyProtection="1">
      <protection hidden="1"/>
    </xf>
    <xf numFmtId="0" fontId="77" fillId="2" borderId="1" xfId="0" applyFont="1" applyFill="1" applyBorder="1" applyProtection="1">
      <protection hidden="1"/>
    </xf>
    <xf numFmtId="43" fontId="15" fillId="2" borderId="16" xfId="0" applyNumberFormat="1" applyFont="1" applyFill="1" applyBorder="1" applyProtection="1">
      <protection hidden="1"/>
    </xf>
    <xf numFmtId="43" fontId="15" fillId="2" borderId="0" xfId="0" applyNumberFormat="1" applyFont="1" applyFill="1" applyBorder="1" applyProtection="1">
      <protection hidden="1"/>
    </xf>
    <xf numFmtId="43" fontId="15" fillId="2" borderId="1" xfId="0" applyNumberFormat="1" applyFont="1" applyFill="1" applyBorder="1" applyProtection="1">
      <protection hidden="1"/>
    </xf>
    <xf numFmtId="43" fontId="77" fillId="2" borderId="0" xfId="0" applyNumberFormat="1" applyFont="1" applyFill="1" applyBorder="1" applyProtection="1">
      <protection hidden="1"/>
    </xf>
    <xf numFmtId="0" fontId="87" fillId="2" borderId="0" xfId="0" applyFont="1" applyFill="1" applyBorder="1" applyAlignment="1" applyProtection="1">
      <alignment horizontal="right"/>
      <protection hidden="1"/>
    </xf>
    <xf numFmtId="0" fontId="15" fillId="2" borderId="0" xfId="0" applyFont="1" applyFill="1" applyBorder="1" applyProtection="1">
      <protection hidden="1"/>
    </xf>
    <xf numFmtId="43" fontId="88" fillId="2" borderId="0" xfId="0" applyNumberFormat="1" applyFont="1" applyFill="1" applyBorder="1" applyProtection="1">
      <protection hidden="1"/>
    </xf>
    <xf numFmtId="10" fontId="89" fillId="2" borderId="0" xfId="0" applyNumberFormat="1" applyFont="1" applyFill="1" applyBorder="1" applyAlignment="1" applyProtection="1">
      <alignment horizontal="left"/>
      <protection hidden="1"/>
    </xf>
    <xf numFmtId="43" fontId="15" fillId="2" borderId="0" xfId="0" applyNumberFormat="1" applyFont="1" applyFill="1" applyBorder="1" applyAlignment="1" applyProtection="1">
      <alignment horizontal="right"/>
      <protection hidden="1"/>
    </xf>
    <xf numFmtId="0" fontId="77" fillId="2" borderId="2" xfId="0" applyFont="1" applyFill="1" applyBorder="1" applyProtection="1">
      <protection hidden="1"/>
    </xf>
    <xf numFmtId="0" fontId="15" fillId="2" borderId="2" xfId="0" applyFont="1" applyFill="1" applyBorder="1" applyProtection="1">
      <protection hidden="1"/>
    </xf>
    <xf numFmtId="43" fontId="77" fillId="2" borderId="2" xfId="0" applyNumberFormat="1" applyFont="1" applyFill="1" applyBorder="1" applyProtection="1">
      <protection hidden="1"/>
    </xf>
    <xf numFmtId="43" fontId="92" fillId="5" borderId="0" xfId="0" applyNumberFormat="1" applyFont="1" applyFill="1" applyBorder="1" applyAlignment="1" applyProtection="1">
      <alignment horizontal="right"/>
      <protection hidden="1"/>
    </xf>
    <xf numFmtId="0" fontId="93" fillId="2" borderId="0" xfId="0" applyFont="1" applyFill="1" applyBorder="1" applyAlignment="1" applyProtection="1">
      <alignment horizontal="left" vertical="center"/>
      <protection hidden="1"/>
    </xf>
    <xf numFmtId="0" fontId="38" fillId="2" borderId="0" xfId="0" applyFont="1" applyFill="1" applyBorder="1" applyAlignment="1" applyProtection="1">
      <alignment vertical="center"/>
      <protection hidden="1"/>
    </xf>
    <xf numFmtId="0" fontId="77" fillId="2" borderId="1" xfId="0" applyFont="1" applyFill="1" applyBorder="1" applyAlignment="1" applyProtection="1">
      <protection hidden="1"/>
    </xf>
    <xf numFmtId="43" fontId="15" fillId="2" borderId="1" xfId="0" applyNumberFormat="1" applyFont="1" applyFill="1" applyBorder="1" applyAlignment="1" applyProtection="1">
      <protection hidden="1"/>
    </xf>
    <xf numFmtId="10" fontId="15" fillId="2" borderId="0" xfId="0" applyNumberFormat="1" applyFont="1" applyFill="1" applyBorder="1" applyAlignment="1" applyProtection="1">
      <alignment horizontal="left"/>
      <protection hidden="1"/>
    </xf>
    <xf numFmtId="0" fontId="90" fillId="5" borderId="0" xfId="0" applyFont="1" applyFill="1" applyBorder="1" applyProtection="1">
      <protection hidden="1"/>
    </xf>
    <xf numFmtId="49" fontId="94" fillId="5" borderId="0" xfId="0" applyNumberFormat="1" applyFont="1" applyFill="1" applyBorder="1" applyAlignment="1" applyProtection="1">
      <protection hidden="1"/>
    </xf>
    <xf numFmtId="0" fontId="97" fillId="5" borderId="0" xfId="0" applyFont="1" applyFill="1" applyBorder="1" applyProtection="1">
      <protection hidden="1"/>
    </xf>
    <xf numFmtId="43" fontId="98" fillId="5" borderId="0" xfId="0" applyNumberFormat="1" applyFont="1" applyFill="1" applyProtection="1">
      <protection hidden="1"/>
    </xf>
    <xf numFmtId="0" fontId="98" fillId="5" borderId="0" xfId="0" applyFont="1" applyFill="1" applyProtection="1">
      <protection hidden="1"/>
    </xf>
    <xf numFmtId="165" fontId="97" fillId="5" borderId="0" xfId="0" applyNumberFormat="1" applyFont="1" applyFill="1" applyProtection="1">
      <protection hidden="1"/>
    </xf>
    <xf numFmtId="0" fontId="97" fillId="5" borderId="0" xfId="0" applyFont="1" applyFill="1" applyProtection="1">
      <protection hidden="1"/>
    </xf>
    <xf numFmtId="171" fontId="99" fillId="2" borderId="14" xfId="0" applyNumberFormat="1" applyFont="1" applyFill="1" applyBorder="1" applyAlignment="1" applyProtection="1">
      <alignment horizontal="center" vertical="center"/>
      <protection locked="0" hidden="1"/>
    </xf>
    <xf numFmtId="171" fontId="99" fillId="2" borderId="23" xfId="0" applyNumberFormat="1" applyFont="1" applyFill="1" applyBorder="1" applyAlignment="1" applyProtection="1">
      <alignment horizontal="center" vertical="center"/>
      <protection locked="0" hidden="1"/>
    </xf>
    <xf numFmtId="171" fontId="99" fillId="2" borderId="27" xfId="0" applyNumberFormat="1" applyFont="1" applyFill="1" applyBorder="1" applyAlignment="1" applyProtection="1">
      <alignment horizontal="center" vertical="center"/>
      <protection locked="0" hidden="1"/>
    </xf>
    <xf numFmtId="0" fontId="12" fillId="2" borderId="0" xfId="0" applyNumberFormat="1" applyFont="1" applyFill="1" applyBorder="1" applyAlignment="1" applyProtection="1">
      <alignment horizontal="left" vertical="center"/>
      <protection hidden="1"/>
    </xf>
    <xf numFmtId="49" fontId="2" fillId="2" borderId="0" xfId="0" applyNumberFormat="1" applyFont="1" applyFill="1" applyBorder="1" applyAlignment="1" applyProtection="1">
      <alignment horizontal="left" vertical="center"/>
      <protection hidden="1"/>
    </xf>
    <xf numFmtId="0" fontId="76" fillId="5" borderId="0" xfId="0" applyNumberFormat="1" applyFont="1" applyFill="1" applyBorder="1" applyAlignment="1" applyProtection="1">
      <alignment vertical="center"/>
      <protection hidden="1"/>
    </xf>
    <xf numFmtId="49" fontId="5" fillId="2" borderId="0" xfId="0" applyNumberFormat="1" applyFont="1" applyFill="1" applyBorder="1" applyAlignment="1" applyProtection="1">
      <alignment horizontal="left" vertical="center"/>
      <protection hidden="1"/>
    </xf>
    <xf numFmtId="49" fontId="8" fillId="2" borderId="0" xfId="0" applyNumberFormat="1" applyFont="1" applyFill="1" applyBorder="1" applyAlignment="1" applyProtection="1">
      <alignment horizontal="left" vertical="center"/>
      <protection hidden="1"/>
    </xf>
    <xf numFmtId="49" fontId="38" fillId="2" borderId="0" xfId="0" applyNumberFormat="1" applyFont="1" applyFill="1" applyBorder="1" applyAlignment="1" applyProtection="1">
      <alignment horizontal="left" vertical="center"/>
      <protection hidden="1"/>
    </xf>
    <xf numFmtId="49" fontId="9" fillId="2" borderId="0" xfId="0" applyNumberFormat="1" applyFont="1" applyFill="1" applyBorder="1" applyAlignment="1" applyProtection="1">
      <alignment horizontal="left" vertical="center"/>
      <protection hidden="1"/>
    </xf>
    <xf numFmtId="166" fontId="76" fillId="5" borderId="0" xfId="0" applyNumberFormat="1" applyFont="1" applyFill="1" applyBorder="1" applyAlignment="1" applyProtection="1">
      <alignment vertical="center"/>
      <protection hidden="1"/>
    </xf>
    <xf numFmtId="168" fontId="76" fillId="5" borderId="0" xfId="0" applyNumberFormat="1" applyFont="1" applyFill="1" applyBorder="1" applyAlignment="1" applyProtection="1">
      <alignment vertical="center"/>
      <protection hidden="1"/>
    </xf>
    <xf numFmtId="1" fontId="2" fillId="2" borderId="0" xfId="0" applyNumberFormat="1" applyFont="1" applyFill="1" applyBorder="1" applyAlignment="1" applyProtection="1">
      <alignment horizontal="right" vertical="center"/>
      <protection hidden="1"/>
    </xf>
    <xf numFmtId="49" fontId="8" fillId="2" borderId="0" xfId="0" applyNumberFormat="1" applyFont="1" applyFill="1" applyBorder="1" applyAlignment="1" applyProtection="1">
      <alignment vertical="center"/>
      <protection hidden="1"/>
    </xf>
    <xf numFmtId="49" fontId="38" fillId="2" borderId="0" xfId="0" applyNumberFormat="1" applyFont="1" applyFill="1" applyBorder="1" applyAlignment="1" applyProtection="1">
      <alignment vertical="center"/>
      <protection hidden="1"/>
    </xf>
    <xf numFmtId="0" fontId="9" fillId="2" borderId="0" xfId="0" applyFont="1" applyFill="1" applyBorder="1" applyAlignment="1" applyProtection="1">
      <alignment vertical="center"/>
      <protection hidden="1"/>
    </xf>
    <xf numFmtId="1" fontId="91" fillId="5" borderId="0" xfId="0" applyNumberFormat="1" applyFont="1" applyFill="1" applyBorder="1" applyAlignment="1" applyProtection="1">
      <alignment vertical="center"/>
      <protection hidden="1"/>
    </xf>
    <xf numFmtId="49" fontId="8" fillId="2" borderId="0" xfId="0" applyNumberFormat="1" applyFont="1" applyFill="1" applyBorder="1" applyAlignment="1" applyProtection="1">
      <alignment horizontal="right" vertical="center"/>
      <protection hidden="1"/>
    </xf>
    <xf numFmtId="49" fontId="38" fillId="2" borderId="0" xfId="0" applyNumberFormat="1" applyFont="1" applyFill="1" applyBorder="1" applyAlignment="1" applyProtection="1">
      <alignment horizontal="right" vertical="center"/>
      <protection hidden="1"/>
    </xf>
    <xf numFmtId="0" fontId="2" fillId="2" borderId="0" xfId="0" applyFont="1" applyFill="1" applyBorder="1" applyAlignment="1" applyProtection="1">
      <alignment horizontal="left" vertical="center"/>
      <protection hidden="1"/>
    </xf>
    <xf numFmtId="4" fontId="90" fillId="2" borderId="0" xfId="0" applyNumberFormat="1" applyFont="1" applyFill="1" applyBorder="1" applyAlignment="1" applyProtection="1">
      <alignment vertical="center"/>
      <protection hidden="1"/>
    </xf>
    <xf numFmtId="43" fontId="12" fillId="2" borderId="0" xfId="0" applyNumberFormat="1" applyFont="1" applyFill="1" applyBorder="1" applyAlignment="1" applyProtection="1">
      <alignment horizontal="left" vertical="center"/>
      <protection hidden="1"/>
    </xf>
    <xf numFmtId="0" fontId="12" fillId="2" borderId="0" xfId="0" applyFont="1" applyFill="1" applyBorder="1" applyAlignment="1" applyProtection="1">
      <alignment horizontal="left" vertical="center"/>
      <protection hidden="1"/>
    </xf>
    <xf numFmtId="43" fontId="12" fillId="2" borderId="0" xfId="0" applyNumberFormat="1" applyFont="1" applyFill="1" applyBorder="1" applyAlignment="1" applyProtection="1">
      <alignment vertical="center"/>
      <protection hidden="1"/>
    </xf>
    <xf numFmtId="168" fontId="2" fillId="8" borderId="0" xfId="0" applyNumberFormat="1" applyFont="1" applyFill="1" applyBorder="1" applyAlignment="1" applyProtection="1">
      <alignment horizontal="center" vertical="center"/>
      <protection hidden="1"/>
    </xf>
    <xf numFmtId="1" fontId="99" fillId="8" borderId="0" xfId="0" applyNumberFormat="1" applyFont="1" applyFill="1" applyBorder="1" applyAlignment="1" applyProtection="1">
      <alignment horizontal="center" vertical="center"/>
      <protection locked="0"/>
    </xf>
    <xf numFmtId="167" fontId="99" fillId="8" borderId="0" xfId="0" applyNumberFormat="1" applyFont="1" applyFill="1" applyBorder="1" applyAlignment="1" applyProtection="1">
      <alignment horizontal="right" vertical="center"/>
      <protection locked="0" hidden="1"/>
    </xf>
    <xf numFmtId="43" fontId="15" fillId="8" borderId="0" xfId="0" applyNumberFormat="1" applyFont="1" applyFill="1" applyBorder="1" applyAlignment="1" applyProtection="1">
      <alignment horizontal="right" vertical="center"/>
      <protection hidden="1"/>
    </xf>
    <xf numFmtId="165" fontId="99" fillId="8" borderId="0" xfId="0" applyNumberFormat="1" applyFont="1" applyFill="1" applyBorder="1" applyAlignment="1" applyProtection="1">
      <alignment horizontal="right" vertical="center"/>
      <protection locked="0" hidden="1"/>
    </xf>
    <xf numFmtId="43" fontId="99" fillId="8" borderId="0" xfId="0" applyNumberFormat="1" applyFont="1" applyFill="1" applyBorder="1" applyAlignment="1" applyProtection="1">
      <alignment horizontal="right" vertical="center"/>
      <protection locked="0" hidden="1"/>
    </xf>
    <xf numFmtId="43" fontId="99" fillId="8" borderId="0" xfId="0" applyNumberFormat="1" applyFont="1" applyFill="1" applyBorder="1" applyAlignment="1" applyProtection="1">
      <alignment horizontal="right" vertical="center"/>
      <protection locked="0"/>
    </xf>
    <xf numFmtId="10" fontId="99" fillId="8" borderId="0" xfId="0" applyNumberFormat="1" applyFont="1" applyFill="1" applyBorder="1" applyAlignment="1" applyProtection="1">
      <alignment horizontal="right" vertical="center"/>
      <protection locked="0" hidden="1"/>
    </xf>
    <xf numFmtId="10" fontId="15" fillId="2" borderId="1" xfId="0" applyNumberFormat="1" applyFont="1" applyFill="1" applyBorder="1" applyProtection="1">
      <protection hidden="1"/>
    </xf>
    <xf numFmtId="9" fontId="99" fillId="5" borderId="0" xfId="0" applyNumberFormat="1" applyFont="1" applyFill="1" applyBorder="1" applyAlignment="1" applyProtection="1">
      <alignment horizontal="right" vertical="center"/>
      <protection locked="0" hidden="1"/>
    </xf>
    <xf numFmtId="167" fontId="99" fillId="8" borderId="0" xfId="0" applyNumberFormat="1" applyFont="1" applyFill="1" applyBorder="1" applyAlignment="1" applyProtection="1">
      <alignment horizontal="center" vertical="center"/>
      <protection locked="0" hidden="1"/>
    </xf>
    <xf numFmtId="0" fontId="1" fillId="2" borderId="16" xfId="0" applyFont="1" applyFill="1" applyBorder="1" applyAlignment="1" applyProtection="1">
      <alignment horizontal="center"/>
      <protection hidden="1"/>
    </xf>
    <xf numFmtId="0" fontId="36" fillId="2" borderId="16" xfId="0" applyFont="1" applyFill="1" applyBorder="1" applyProtection="1">
      <protection hidden="1"/>
    </xf>
    <xf numFmtId="0" fontId="1" fillId="2" borderId="16" xfId="0" applyFont="1" applyFill="1" applyBorder="1" applyProtection="1">
      <protection hidden="1"/>
    </xf>
    <xf numFmtId="0" fontId="105" fillId="5" borderId="0" xfId="0" applyFont="1" applyFill="1" applyBorder="1" applyAlignment="1" applyProtection="1">
      <protection hidden="1"/>
    </xf>
    <xf numFmtId="43" fontId="106" fillId="9" borderId="0" xfId="2" applyNumberFormat="1" applyFont="1" applyFill="1" applyBorder="1" applyAlignment="1" applyProtection="1">
      <alignment horizontal="left"/>
      <protection hidden="1"/>
    </xf>
    <xf numFmtId="0" fontId="106" fillId="9" borderId="0" xfId="2" applyFont="1" applyFill="1"/>
    <xf numFmtId="0" fontId="106" fillId="9" borderId="0" xfId="2" applyFont="1" applyFill="1" applyBorder="1" applyProtection="1">
      <protection hidden="1"/>
    </xf>
    <xf numFmtId="0" fontId="106" fillId="9" borderId="0" xfId="2" applyFont="1" applyFill="1" applyBorder="1" applyAlignment="1" applyProtection="1">
      <protection hidden="1"/>
    </xf>
    <xf numFmtId="44" fontId="1" fillId="8" borderId="0" xfId="0" applyNumberFormat="1" applyFont="1" applyFill="1" applyProtection="1">
      <protection hidden="1"/>
    </xf>
    <xf numFmtId="0" fontId="1" fillId="5" borderId="0" xfId="0" applyFont="1" applyFill="1" applyProtection="1">
      <protection hidden="1"/>
    </xf>
    <xf numFmtId="0" fontId="0" fillId="5" borderId="0" xfId="0" applyFill="1" applyProtection="1">
      <protection hidden="1"/>
    </xf>
    <xf numFmtId="0" fontId="106" fillId="9" borderId="0" xfId="2" applyFont="1" applyFill="1" applyProtection="1">
      <protection hidden="1"/>
    </xf>
    <xf numFmtId="0" fontId="107" fillId="5" borderId="0" xfId="0" applyFont="1" applyFill="1" applyProtection="1">
      <protection hidden="1"/>
    </xf>
    <xf numFmtId="0" fontId="50" fillId="5" borderId="0" xfId="0" applyFont="1" applyFill="1" applyProtection="1">
      <protection hidden="1"/>
    </xf>
    <xf numFmtId="44" fontId="50" fillId="5" borderId="0" xfId="0" applyNumberFormat="1" applyFont="1" applyFill="1" applyProtection="1">
      <protection hidden="1"/>
    </xf>
    <xf numFmtId="44" fontId="0" fillId="5" borderId="0" xfId="0" applyNumberFormat="1" applyFill="1" applyProtection="1">
      <protection hidden="1"/>
    </xf>
    <xf numFmtId="44" fontId="108" fillId="8" borderId="0" xfId="0" applyNumberFormat="1" applyFont="1" applyFill="1" applyProtection="1">
      <protection locked="0" hidden="1"/>
    </xf>
    <xf numFmtId="10" fontId="108" fillId="8" borderId="0" xfId="0" applyNumberFormat="1" applyFont="1" applyFill="1" applyProtection="1">
      <protection locked="0" hidden="1"/>
    </xf>
    <xf numFmtId="171" fontId="77" fillId="2" borderId="26" xfId="0" applyNumberFormat="1" applyFont="1" applyFill="1" applyBorder="1" applyAlignment="1" applyProtection="1">
      <alignment horizontal="center" vertical="center"/>
      <protection hidden="1"/>
    </xf>
    <xf numFmtId="166" fontId="109" fillId="5" borderId="0" xfId="0" applyNumberFormat="1" applyFont="1" applyFill="1" applyBorder="1" applyAlignment="1" applyProtection="1">
      <alignment horizontal="left" vertical="center"/>
      <protection hidden="1"/>
    </xf>
    <xf numFmtId="171" fontId="92" fillId="5" borderId="0" xfId="0" applyNumberFormat="1" applyFont="1" applyFill="1" applyBorder="1" applyAlignment="1" applyProtection="1">
      <alignment horizontal="center" vertical="center"/>
      <protection hidden="1"/>
    </xf>
    <xf numFmtId="170" fontId="85" fillId="2" borderId="0" xfId="0" applyNumberFormat="1" applyFont="1" applyFill="1" applyAlignment="1" applyProtection="1">
      <alignment horizontal="left" vertical="center"/>
      <protection hidden="1"/>
    </xf>
    <xf numFmtId="170" fontId="85" fillId="2" borderId="0" xfId="0" applyNumberFormat="1" applyFont="1" applyFill="1" applyAlignment="1" applyProtection="1">
      <alignment vertical="center"/>
      <protection hidden="1"/>
    </xf>
    <xf numFmtId="49" fontId="38" fillId="2" borderId="0" xfId="0" applyNumberFormat="1" applyFont="1" applyFill="1" applyBorder="1" applyAlignment="1" applyProtection="1">
      <alignment horizontal="right" vertical="center"/>
      <protection hidden="1"/>
    </xf>
    <xf numFmtId="49" fontId="100" fillId="2" borderId="7" xfId="0" applyNumberFormat="1" applyFont="1" applyFill="1" applyBorder="1" applyAlignment="1" applyProtection="1">
      <alignment horizontal="left" vertical="center"/>
      <protection locked="0" hidden="1"/>
    </xf>
    <xf numFmtId="49" fontId="100" fillId="2" borderId="30" xfId="0" applyNumberFormat="1" applyFont="1" applyFill="1" applyBorder="1" applyAlignment="1" applyProtection="1">
      <alignment horizontal="left" vertical="center"/>
      <protection locked="0" hidden="1"/>
    </xf>
    <xf numFmtId="43" fontId="15" fillId="2" borderId="0" xfId="0" applyNumberFormat="1" applyFont="1" applyFill="1" applyBorder="1" applyAlignment="1" applyProtection="1">
      <alignment horizontal="right"/>
      <protection hidden="1"/>
    </xf>
    <xf numFmtId="49" fontId="104" fillId="2" borderId="0" xfId="0" applyNumberFormat="1" applyFont="1" applyFill="1" applyAlignment="1" applyProtection="1">
      <alignment horizontal="left" vertical="top" wrapText="1"/>
      <protection hidden="1"/>
    </xf>
    <xf numFmtId="49" fontId="90" fillId="5" borderId="0" xfId="0" applyNumberFormat="1" applyFont="1" applyFill="1" applyBorder="1" applyAlignment="1" applyProtection="1">
      <alignment horizontal="right"/>
      <protection hidden="1"/>
    </xf>
    <xf numFmtId="0" fontId="96" fillId="2" borderId="0" xfId="0" applyFont="1" applyFill="1" applyBorder="1" applyAlignment="1" applyProtection="1">
      <alignment horizontal="right" vertical="center"/>
      <protection hidden="1"/>
    </xf>
    <xf numFmtId="49" fontId="100" fillId="2" borderId="24" xfId="0" applyNumberFormat="1" applyFont="1" applyFill="1" applyBorder="1" applyAlignment="1" applyProtection="1">
      <alignment horizontal="left" vertical="center"/>
      <protection locked="0" hidden="1"/>
    </xf>
    <xf numFmtId="49" fontId="100" fillId="2" borderId="25" xfId="0" applyNumberFormat="1" applyFont="1" applyFill="1" applyBorder="1" applyAlignment="1" applyProtection="1">
      <alignment horizontal="left" vertical="center"/>
      <protection locked="0" hidden="1"/>
    </xf>
    <xf numFmtId="49" fontId="100" fillId="2" borderId="8" xfId="0" applyNumberFormat="1" applyFont="1" applyFill="1" applyBorder="1" applyAlignment="1" applyProtection="1">
      <alignment horizontal="left" vertical="center"/>
      <protection locked="0" hidden="1"/>
    </xf>
    <xf numFmtId="0" fontId="79" fillId="7" borderId="6" xfId="0" applyFont="1" applyFill="1" applyBorder="1" applyAlignment="1" applyProtection="1">
      <alignment horizontal="left"/>
      <protection hidden="1"/>
    </xf>
    <xf numFmtId="0" fontId="79" fillId="7" borderId="9" xfId="0" applyFont="1" applyFill="1" applyBorder="1" applyAlignment="1" applyProtection="1">
      <alignment horizontal="left"/>
      <protection hidden="1"/>
    </xf>
    <xf numFmtId="49" fontId="100" fillId="2" borderId="18" xfId="0" applyNumberFormat="1" applyFont="1" applyFill="1" applyBorder="1" applyAlignment="1" applyProtection="1">
      <alignment horizontal="left" vertical="center"/>
      <protection locked="0" hidden="1"/>
    </xf>
    <xf numFmtId="43" fontId="99" fillId="8" borderId="0" xfId="0" applyNumberFormat="1" applyFont="1" applyFill="1" applyBorder="1" applyAlignment="1" applyProtection="1">
      <alignment horizontal="right" vertical="center"/>
      <protection locked="0" hidden="1"/>
    </xf>
    <xf numFmtId="43" fontId="78" fillId="8" borderId="0" xfId="0" applyNumberFormat="1" applyFont="1" applyFill="1" applyBorder="1" applyAlignment="1" applyProtection="1">
      <alignment horizontal="right" vertical="center"/>
      <protection hidden="1"/>
    </xf>
    <xf numFmtId="43" fontId="15" fillId="8" borderId="0" xfId="0" applyNumberFormat="1" applyFont="1" applyFill="1" applyBorder="1" applyAlignment="1" applyProtection="1">
      <alignment horizontal="right" vertical="center"/>
      <protection hidden="1"/>
    </xf>
    <xf numFmtId="0" fontId="77" fillId="2" borderId="0" xfId="0" applyFont="1" applyFill="1" applyBorder="1" applyAlignment="1" applyProtection="1">
      <alignment horizontal="left"/>
      <protection hidden="1"/>
    </xf>
    <xf numFmtId="0" fontId="79" fillId="7" borderId="15" xfId="0" applyFont="1" applyFill="1" applyBorder="1" applyAlignment="1" applyProtection="1">
      <alignment horizontal="left"/>
      <protection hidden="1"/>
    </xf>
    <xf numFmtId="49" fontId="94" fillId="5" borderId="0" xfId="0" applyNumberFormat="1" applyFont="1" applyFill="1" applyBorder="1" applyAlignment="1" applyProtection="1">
      <alignment horizontal="right"/>
      <protection hidden="1"/>
    </xf>
    <xf numFmtId="168" fontId="99" fillId="2" borderId="1" xfId="0" applyNumberFormat="1" applyFont="1" applyFill="1" applyBorder="1" applyAlignment="1" applyProtection="1">
      <alignment horizontal="left"/>
      <protection locked="0"/>
    </xf>
    <xf numFmtId="0" fontId="3" fillId="8" borderId="36" xfId="0" applyFont="1" applyFill="1" applyBorder="1" applyAlignment="1" applyProtection="1">
      <alignment horizontal="left"/>
      <protection hidden="1"/>
    </xf>
    <xf numFmtId="0" fontId="3" fillId="8" borderId="37" xfId="0" applyFont="1" applyFill="1" applyBorder="1" applyAlignment="1" applyProtection="1">
      <alignment horizontal="left"/>
      <protection hidden="1"/>
    </xf>
    <xf numFmtId="0" fontId="3" fillId="8" borderId="32" xfId="0" applyFont="1" applyFill="1" applyBorder="1" applyAlignment="1" applyProtection="1">
      <alignment horizontal="left"/>
      <protection hidden="1"/>
    </xf>
    <xf numFmtId="0" fontId="77" fillId="2" borderId="1" xfId="0" applyFont="1" applyFill="1" applyBorder="1" applyAlignment="1" applyProtection="1">
      <alignment horizontal="left"/>
      <protection hidden="1"/>
    </xf>
    <xf numFmtId="49" fontId="100" fillId="2" borderId="2" xfId="0" applyNumberFormat="1" applyFont="1" applyFill="1" applyBorder="1" applyAlignment="1" applyProtection="1">
      <alignment horizontal="left" vertical="center"/>
      <protection locked="0" hidden="1"/>
    </xf>
    <xf numFmtId="0" fontId="101" fillId="8" borderId="0" xfId="0" applyFont="1" applyFill="1" applyBorder="1" applyAlignment="1" applyProtection="1">
      <alignment horizontal="left"/>
      <protection locked="0" hidden="1"/>
    </xf>
    <xf numFmtId="0" fontId="95" fillId="8" borderId="0" xfId="0" applyFont="1" applyFill="1" applyBorder="1" applyAlignment="1" applyProtection="1">
      <alignment horizontal="left"/>
      <protection hidden="1"/>
    </xf>
    <xf numFmtId="0" fontId="15" fillId="8" borderId="0" xfId="0" applyFont="1" applyFill="1" applyBorder="1" applyAlignment="1" applyProtection="1">
      <alignment horizontal="left"/>
      <protection hidden="1"/>
    </xf>
    <xf numFmtId="0" fontId="93" fillId="2" borderId="0" xfId="0" applyFont="1" applyFill="1" applyBorder="1" applyAlignment="1" applyProtection="1">
      <alignment horizontal="right" vertical="center"/>
      <protection hidden="1"/>
    </xf>
    <xf numFmtId="14" fontId="101" fillId="8" borderId="0" xfId="0" applyNumberFormat="1" applyFont="1" applyFill="1" applyBorder="1" applyAlignment="1" applyProtection="1">
      <alignment horizontal="center"/>
      <protection locked="0" hidden="1"/>
    </xf>
    <xf numFmtId="166" fontId="109" fillId="5" borderId="0" xfId="0" applyNumberFormat="1" applyFont="1" applyFill="1" applyBorder="1" applyAlignment="1" applyProtection="1">
      <alignment horizontal="left" vertical="center"/>
      <protection hidden="1"/>
    </xf>
    <xf numFmtId="0" fontId="109" fillId="5" borderId="0" xfId="0" applyFont="1" applyFill="1" applyBorder="1" applyAlignment="1" applyProtection="1">
      <alignment horizontal="left" vertical="center"/>
      <protection hidden="1"/>
    </xf>
    <xf numFmtId="0" fontId="16" fillId="2" borderId="0" xfId="0" applyFont="1" applyFill="1" applyBorder="1" applyAlignment="1" applyProtection="1">
      <alignment horizontal="right"/>
      <protection hidden="1"/>
    </xf>
    <xf numFmtId="0" fontId="15" fillId="8" borderId="17" xfId="0" applyFont="1" applyFill="1" applyBorder="1" applyAlignment="1" applyProtection="1">
      <alignment horizontal="center" vertical="center" textRotation="90"/>
      <protection hidden="1"/>
    </xf>
    <xf numFmtId="0" fontId="15" fillId="8" borderId="19" xfId="0" applyFont="1" applyFill="1" applyBorder="1" applyAlignment="1" applyProtection="1">
      <alignment horizontal="center" vertical="center" textRotation="90"/>
      <protection hidden="1"/>
    </xf>
    <xf numFmtId="0" fontId="15" fillId="8" borderId="20" xfId="0" applyFont="1" applyFill="1" applyBorder="1" applyAlignment="1" applyProtection="1">
      <alignment horizontal="center" vertical="center" textRotation="90"/>
      <protection hidden="1"/>
    </xf>
    <xf numFmtId="49" fontId="100" fillId="2" borderId="28" xfId="0" applyNumberFormat="1" applyFont="1" applyFill="1" applyBorder="1" applyAlignment="1" applyProtection="1">
      <alignment horizontal="left" vertical="center"/>
      <protection locked="0" hidden="1"/>
    </xf>
    <xf numFmtId="49" fontId="100" fillId="2" borderId="34" xfId="0" applyNumberFormat="1" applyFont="1" applyFill="1" applyBorder="1" applyAlignment="1" applyProtection="1">
      <alignment horizontal="left" vertical="center"/>
      <protection locked="0" hidden="1"/>
    </xf>
    <xf numFmtId="0" fontId="99" fillId="8" borderId="0" xfId="0" applyNumberFormat="1" applyFont="1" applyFill="1" applyBorder="1" applyAlignment="1" applyProtection="1">
      <alignment horizontal="left" vertical="center"/>
      <protection locked="0" hidden="1"/>
    </xf>
    <xf numFmtId="168" fontId="99" fillId="8" borderId="0" xfId="0" applyNumberFormat="1" applyFont="1" applyFill="1" applyBorder="1" applyAlignment="1" applyProtection="1">
      <alignment horizontal="right" vertical="center"/>
      <protection locked="0" hidden="1"/>
    </xf>
    <xf numFmtId="166" fontId="99" fillId="8" borderId="0" xfId="0" applyNumberFormat="1" applyFont="1" applyFill="1" applyBorder="1" applyAlignment="1" applyProtection="1">
      <alignment horizontal="left" vertical="center"/>
      <protection locked="0" hidden="1"/>
    </xf>
    <xf numFmtId="43" fontId="99" fillId="8" borderId="0" xfId="0" applyNumberFormat="1" applyFont="1" applyFill="1" applyBorder="1" applyAlignment="1" applyProtection="1">
      <alignment horizontal="center" vertical="center"/>
      <protection locked="0" hidden="1"/>
    </xf>
    <xf numFmtId="0" fontId="11" fillId="8" borderId="36" xfId="0" applyFont="1" applyFill="1" applyBorder="1" applyAlignment="1" applyProtection="1">
      <alignment horizontal="center"/>
      <protection hidden="1"/>
    </xf>
    <xf numFmtId="0" fontId="11" fillId="8" borderId="37" xfId="0" applyFont="1" applyFill="1" applyBorder="1" applyAlignment="1" applyProtection="1">
      <alignment horizontal="center"/>
      <protection hidden="1"/>
    </xf>
    <xf numFmtId="0" fontId="11" fillId="8" borderId="32" xfId="0" applyFont="1" applyFill="1" applyBorder="1" applyAlignment="1" applyProtection="1">
      <alignment horizontal="center"/>
      <protection hidden="1"/>
    </xf>
    <xf numFmtId="168" fontId="99" fillId="8" borderId="0" xfId="0" applyNumberFormat="1" applyFont="1" applyFill="1" applyBorder="1" applyAlignment="1" applyProtection="1">
      <alignment horizontal="left" vertical="center"/>
      <protection locked="0" hidden="1"/>
    </xf>
    <xf numFmtId="49" fontId="38" fillId="5" borderId="0" xfId="0" applyNumberFormat="1" applyFont="1" applyFill="1" applyBorder="1" applyAlignment="1" applyProtection="1">
      <alignment horizontal="right" vertical="center"/>
      <protection hidden="1"/>
    </xf>
    <xf numFmtId="10" fontId="99" fillId="8" borderId="0" xfId="0" applyNumberFormat="1" applyFont="1" applyFill="1" applyBorder="1" applyAlignment="1" applyProtection="1">
      <alignment horizontal="right" vertical="center"/>
      <protection locked="0" hidden="1"/>
    </xf>
    <xf numFmtId="43" fontId="99" fillId="5" borderId="0" xfId="0" applyNumberFormat="1" applyFont="1" applyFill="1" applyBorder="1" applyAlignment="1" applyProtection="1">
      <alignment horizontal="right" vertical="center"/>
      <protection locked="0" hidden="1"/>
    </xf>
    <xf numFmtId="4" fontId="92" fillId="5" borderId="0" xfId="0" applyNumberFormat="1" applyFont="1" applyFill="1" applyBorder="1" applyAlignment="1" applyProtection="1">
      <alignment horizontal="right"/>
      <protection hidden="1"/>
    </xf>
    <xf numFmtId="0" fontId="28" fillId="3" borderId="0" xfId="0" applyFont="1" applyFill="1" applyAlignment="1" applyProtection="1">
      <alignment horizontal="left" wrapText="1"/>
    </xf>
    <xf numFmtId="0" fontId="29" fillId="3" borderId="0" xfId="0" applyFont="1" applyFill="1" applyAlignment="1" applyProtection="1">
      <alignment horizontal="left" wrapText="1"/>
    </xf>
    <xf numFmtId="0" fontId="49" fillId="2" borderId="5"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49" fillId="2" borderId="3" xfId="0" applyFont="1" applyFill="1" applyBorder="1" applyAlignment="1" applyProtection="1">
      <alignment horizontal="center" vertical="center"/>
    </xf>
    <xf numFmtId="0" fontId="30" fillId="4" borderId="0" xfId="0" applyFont="1" applyFill="1" applyAlignment="1" applyProtection="1">
      <alignment horizontal="center" vertical="center" wrapText="1"/>
    </xf>
    <xf numFmtId="0" fontId="57" fillId="2" borderId="0" xfId="0" applyFont="1" applyFill="1" applyAlignment="1" applyProtection="1">
      <alignment horizontal="left" wrapText="1"/>
    </xf>
    <xf numFmtId="0" fontId="66" fillId="3" borderId="0" xfId="0" applyFont="1" applyFill="1" applyAlignment="1" applyProtection="1">
      <alignment horizontal="left" wrapText="1"/>
    </xf>
    <xf numFmtId="0" fontId="59" fillId="2" borderId="10" xfId="0" applyFont="1" applyFill="1" applyBorder="1" applyAlignment="1" applyProtection="1">
      <alignment horizontal="center"/>
    </xf>
    <xf numFmtId="0" fontId="59" fillId="2" borderId="11" xfId="0" applyFont="1" applyFill="1" applyBorder="1" applyAlignment="1" applyProtection="1">
      <alignment horizontal="center"/>
    </xf>
    <xf numFmtId="0" fontId="59" fillId="2" borderId="21" xfId="0" applyFont="1" applyFill="1" applyBorder="1" applyAlignment="1" applyProtection="1">
      <alignment horizontal="center"/>
    </xf>
    <xf numFmtId="0" fontId="44" fillId="3" borderId="7" xfId="0" applyFont="1" applyFill="1" applyBorder="1" applyAlignment="1" applyProtection="1">
      <alignment horizontal="center"/>
    </xf>
    <xf numFmtId="0" fontId="44" fillId="3" borderId="8" xfId="0" applyFont="1" applyFill="1" applyBorder="1" applyAlignment="1" applyProtection="1">
      <alignment horizontal="center"/>
    </xf>
    <xf numFmtId="0" fontId="47" fillId="2" borderId="5" xfId="0" applyFont="1" applyFill="1" applyBorder="1" applyAlignment="1" applyProtection="1">
      <alignment horizontal="center"/>
    </xf>
    <xf numFmtId="0" fontId="47" fillId="2" borderId="3" xfId="0" applyFont="1" applyFill="1" applyBorder="1" applyAlignment="1" applyProtection="1">
      <alignment horizontal="center"/>
    </xf>
    <xf numFmtId="0" fontId="63" fillId="3" borderId="10" xfId="0" applyFont="1" applyFill="1" applyBorder="1" applyAlignment="1" applyProtection="1">
      <alignment horizontal="left"/>
    </xf>
    <xf numFmtId="0" fontId="63" fillId="3" borderId="21" xfId="0" applyFont="1" applyFill="1" applyBorder="1" applyAlignment="1" applyProtection="1">
      <alignment horizontal="left"/>
    </xf>
    <xf numFmtId="0" fontId="48" fillId="2" borderId="5" xfId="0" applyFont="1" applyFill="1" applyBorder="1" applyAlignment="1" applyProtection="1">
      <alignment horizontal="center"/>
    </xf>
    <xf numFmtId="0" fontId="48" fillId="2" borderId="3" xfId="0" applyFont="1" applyFill="1" applyBorder="1" applyAlignment="1" applyProtection="1">
      <alignment horizontal="center"/>
    </xf>
    <xf numFmtId="0" fontId="39" fillId="3" borderId="0" xfId="0" applyFont="1" applyFill="1" applyAlignment="1" applyProtection="1">
      <alignment horizontal="left" wrapText="1"/>
    </xf>
    <xf numFmtId="0" fontId="11" fillId="2" borderId="16" xfId="0" applyFont="1" applyFill="1" applyBorder="1" applyAlignment="1" applyProtection="1">
      <alignment horizontal="left"/>
    </xf>
    <xf numFmtId="0" fontId="39" fillId="3" borderId="0" xfId="0" applyFont="1" applyFill="1" applyAlignment="1" applyProtection="1">
      <alignment horizontal="left" vertical="top" wrapText="1"/>
    </xf>
    <xf numFmtId="0" fontId="66" fillId="5" borderId="0" xfId="0" applyFont="1" applyFill="1" applyAlignment="1" applyProtection="1">
      <alignment horizontal="right" vertical="top" wrapText="1"/>
    </xf>
    <xf numFmtId="0" fontId="107" fillId="5" borderId="0" xfId="0" applyFont="1" applyFill="1" applyAlignment="1" applyProtection="1">
      <alignment horizontal="left"/>
      <protection hidden="1"/>
    </xf>
    <xf numFmtId="173" fontId="99" fillId="8" borderId="0" xfId="0" applyNumberFormat="1" applyFont="1" applyFill="1" applyBorder="1" applyAlignment="1" applyProtection="1">
      <alignment horizontal="center" vertical="center"/>
      <protection locked="0"/>
    </xf>
  </cellXfs>
  <cellStyles count="3">
    <cellStyle name="Link" xfId="2" builtinId="8"/>
    <cellStyle name="Standard" xfId="0" builtinId="0"/>
    <cellStyle name="Standard 2"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ern.lu.ch/juristischepersonen/u_quellensteuer/quellensteuer_tarife" TargetMode="External"/><Relationship Id="rId3" Type="http://schemas.openxmlformats.org/officeDocument/2006/relationships/hyperlink" Target="https://www.agrisano.ch/de/angebot/globalversicherungfuer-die-angestellten/unfallversicherung/" TargetMode="External"/><Relationship Id="rId7" Type="http://schemas.openxmlformats.org/officeDocument/2006/relationships/hyperlink" Target="https://www.agrisano.ch/fileadmin/agrisanoch/05_Downloads/Globalversicherung/Tarife/2020/Deutsch/2020_Tarif_LU_d.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grisano.ch/de/angebot/globalversicherungfuer-die-angestellten/krankentaggeld/" TargetMode="External"/><Relationship Id="rId11" Type="http://schemas.openxmlformats.org/officeDocument/2006/relationships/comments" Target="../comments1.xml"/><Relationship Id="rId5" Type="http://schemas.openxmlformats.org/officeDocument/2006/relationships/hyperlink" Target="https://www.agrisano.ch/de/angebot/globalversicherungfuer-die-angestellten/privathaftpflicht/" TargetMode="External"/><Relationship Id="rId10" Type="http://schemas.openxmlformats.org/officeDocument/2006/relationships/vmlDrawing" Target="../drawings/vmlDrawing1.vml"/><Relationship Id="rId4" Type="http://schemas.openxmlformats.org/officeDocument/2006/relationships/hyperlink" Target="https://www.agrisano.ch/de/angebot/globalversicherungfuer-die-angestellten/berufliche-vorsorge/" TargetMode="External"/><Relationship Id="rId9"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luzernerbauern.ch/dienstleistungen/personalvermittlung.html"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hyperlink" Target="https://www.luzernerbauern.ch/fileadmin/luzernerbauern/dienstleistungen/personaldienstleistung/2020_Lohnrichtlinie.pdf"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C11460"/>
  <sheetViews>
    <sheetView tabSelected="1" topLeftCell="A2" zoomScale="130" zoomScaleNormal="130" workbookViewId="0">
      <selection activeCell="E5" sqref="E5:M5"/>
    </sheetView>
  </sheetViews>
  <sheetFormatPr baseColWidth="10" defaultRowHeight="12.75" x14ac:dyDescent="0.2"/>
  <cols>
    <col min="1" max="1" width="2.42578125" style="12" bestFit="1" customWidth="1"/>
    <col min="2" max="3" width="7.5703125" style="2" customWidth="1"/>
    <col min="4" max="4" width="11.7109375" style="2" customWidth="1"/>
    <col min="5" max="5" width="2.42578125" style="2" customWidth="1"/>
    <col min="6" max="6" width="6" style="2" customWidth="1"/>
    <col min="7" max="7" width="7.5703125" style="2" customWidth="1"/>
    <col min="8" max="9" width="5.85546875" style="2" customWidth="1"/>
    <col min="10" max="10" width="2.42578125" style="2" customWidth="1"/>
    <col min="11" max="12" width="7.5703125" style="2" customWidth="1"/>
    <col min="13" max="13" width="11.7109375" style="2" customWidth="1"/>
    <col min="14" max="14" width="0.7109375" style="22" customWidth="1"/>
    <col min="15" max="15" width="2.7109375" style="22" customWidth="1"/>
    <col min="16" max="16" width="7.85546875" style="19" bestFit="1" customWidth="1"/>
    <col min="17" max="17" width="7.140625" style="19" bestFit="1" customWidth="1"/>
    <col min="18" max="19" width="12.7109375" style="17" customWidth="1"/>
    <col min="20" max="20" width="11.42578125" style="18" customWidth="1"/>
    <col min="21" max="29" width="11.42578125" style="5"/>
    <col min="30" max="16384" width="11.42578125" style="2"/>
  </cols>
  <sheetData>
    <row r="1" spans="1:29" ht="12.75" hidden="1" customHeight="1" thickBot="1" x14ac:dyDescent="0.25"/>
    <row r="2" spans="1:29" s="3" customFormat="1" ht="21" thickBot="1" x14ac:dyDescent="0.35">
      <c r="A2" s="366" t="s">
        <v>122</v>
      </c>
      <c r="B2" s="367"/>
      <c r="C2" s="367"/>
      <c r="D2" s="367"/>
      <c r="E2" s="367"/>
      <c r="F2" s="367"/>
      <c r="G2" s="367"/>
      <c r="H2" s="367"/>
      <c r="I2" s="367"/>
      <c r="J2" s="367"/>
      <c r="K2" s="367"/>
      <c r="L2" s="367"/>
      <c r="M2" s="368"/>
      <c r="N2" s="22"/>
      <c r="O2" s="22"/>
      <c r="P2" s="19"/>
      <c r="Q2" s="19"/>
      <c r="R2" s="17"/>
      <c r="S2" s="17"/>
      <c r="T2" s="18"/>
      <c r="U2" s="5"/>
      <c r="V2" s="5"/>
      <c r="W2" s="5"/>
      <c r="X2" s="5"/>
      <c r="Y2" s="5"/>
      <c r="Z2" s="5"/>
      <c r="AA2" s="5"/>
      <c r="AB2" s="5"/>
      <c r="AC2" s="5"/>
    </row>
    <row r="3" spans="1:29" s="1" customFormat="1" ht="9" customHeight="1" x14ac:dyDescent="0.2">
      <c r="A3" s="358" t="s">
        <v>57</v>
      </c>
      <c r="B3" s="16"/>
      <c r="C3" s="16"/>
      <c r="D3" s="16"/>
      <c r="E3" s="6"/>
      <c r="F3" s="6"/>
      <c r="G3" s="7"/>
      <c r="H3" s="7"/>
      <c r="I3" s="7"/>
      <c r="J3" s="7"/>
      <c r="K3" s="7"/>
      <c r="L3" s="7"/>
      <c r="M3" s="7"/>
      <c r="N3" s="22"/>
      <c r="O3" s="22"/>
      <c r="P3" s="19"/>
      <c r="Q3" s="19"/>
      <c r="R3" s="17"/>
      <c r="S3" s="17"/>
      <c r="T3" s="18"/>
      <c r="U3" s="5"/>
      <c r="V3" s="5"/>
      <c r="W3" s="5"/>
      <c r="X3" s="5"/>
      <c r="Y3" s="5"/>
      <c r="Z3" s="5"/>
      <c r="AA3" s="5"/>
      <c r="AB3" s="5"/>
      <c r="AC3" s="5"/>
    </row>
    <row r="4" spans="1:29" s="1" customFormat="1" ht="1.5" customHeight="1" x14ac:dyDescent="0.2">
      <c r="A4" s="358"/>
      <c r="B4" s="16"/>
      <c r="C4" s="16"/>
      <c r="D4" s="16"/>
      <c r="E4" s="6"/>
      <c r="F4" s="6"/>
      <c r="G4" s="7"/>
      <c r="H4" s="7"/>
      <c r="I4" s="7"/>
      <c r="J4" s="7"/>
      <c r="K4" s="7"/>
      <c r="L4" s="7"/>
      <c r="M4" s="7"/>
      <c r="N4" s="22"/>
      <c r="O4" s="22"/>
      <c r="P4" s="19"/>
      <c r="Q4" s="19"/>
      <c r="R4" s="17"/>
      <c r="S4" s="17"/>
      <c r="T4" s="18"/>
      <c r="U4" s="5"/>
      <c r="V4" s="5"/>
      <c r="W4" s="5"/>
      <c r="X4" s="5"/>
      <c r="Y4" s="5"/>
      <c r="Z4" s="5"/>
      <c r="AA4" s="5"/>
      <c r="AB4" s="5"/>
      <c r="AC4" s="5"/>
    </row>
    <row r="5" spans="1:29" s="1" customFormat="1" x14ac:dyDescent="0.2">
      <c r="A5" s="358"/>
      <c r="B5" s="324" t="s">
        <v>73</v>
      </c>
      <c r="C5" s="324"/>
      <c r="D5" s="324"/>
      <c r="E5" s="362" t="s">
        <v>80</v>
      </c>
      <c r="F5" s="362"/>
      <c r="G5" s="362"/>
      <c r="H5" s="362"/>
      <c r="I5" s="362"/>
      <c r="J5" s="362"/>
      <c r="K5" s="362"/>
      <c r="L5" s="362"/>
      <c r="M5" s="362"/>
      <c r="N5" s="22"/>
      <c r="O5" s="22"/>
      <c r="P5" s="19"/>
      <c r="Q5" s="19"/>
      <c r="R5" s="17"/>
      <c r="S5" s="17"/>
      <c r="T5" s="18"/>
      <c r="U5" s="5"/>
      <c r="V5" s="5"/>
      <c r="W5" s="5"/>
      <c r="X5" s="5"/>
      <c r="Y5" s="5"/>
      <c r="Z5" s="5"/>
      <c r="AA5" s="5"/>
      <c r="AB5" s="5"/>
      <c r="AC5" s="5"/>
    </row>
    <row r="6" spans="1:29" s="1" customFormat="1" ht="1.5" customHeight="1" x14ac:dyDescent="0.2">
      <c r="A6" s="358"/>
      <c r="B6" s="284"/>
      <c r="C6" s="284"/>
      <c r="D6" s="284"/>
      <c r="E6" s="269"/>
      <c r="F6" s="269"/>
      <c r="G6" s="270"/>
      <c r="H6" s="270"/>
      <c r="I6" s="270"/>
      <c r="J6" s="270"/>
      <c r="K6" s="270"/>
      <c r="L6" s="270"/>
      <c r="M6" s="270"/>
      <c r="N6" s="22"/>
      <c r="O6" s="22"/>
      <c r="P6" s="19"/>
      <c r="Q6" s="19"/>
      <c r="R6" s="17"/>
      <c r="S6" s="17"/>
      <c r="T6" s="18"/>
      <c r="U6" s="5"/>
      <c r="V6" s="5"/>
      <c r="W6" s="5"/>
      <c r="X6" s="5"/>
      <c r="Y6" s="5"/>
      <c r="Z6" s="5"/>
      <c r="AA6" s="5"/>
      <c r="AB6" s="5"/>
      <c r="AC6" s="5"/>
    </row>
    <row r="7" spans="1:29" s="1" customFormat="1" x14ac:dyDescent="0.2">
      <c r="A7" s="358"/>
      <c r="B7" s="324" t="s">
        <v>72</v>
      </c>
      <c r="C7" s="324"/>
      <c r="D7" s="324"/>
      <c r="E7" s="362" t="s">
        <v>81</v>
      </c>
      <c r="F7" s="362"/>
      <c r="G7" s="362"/>
      <c r="H7" s="362"/>
      <c r="I7" s="362"/>
      <c r="J7" s="271"/>
      <c r="K7" s="370"/>
      <c r="L7" s="370"/>
      <c r="M7" s="299"/>
      <c r="N7" s="22"/>
      <c r="O7" s="22"/>
      <c r="P7" s="211">
        <v>34699</v>
      </c>
      <c r="Q7" s="211">
        <v>34700</v>
      </c>
      <c r="R7" s="17"/>
      <c r="S7" s="17"/>
      <c r="T7" s="18"/>
      <c r="U7" s="5"/>
      <c r="V7" s="5"/>
      <c r="W7" s="5"/>
      <c r="X7" s="5"/>
      <c r="Y7" s="5"/>
      <c r="Z7" s="5"/>
      <c r="AA7" s="5"/>
      <c r="AB7" s="5"/>
      <c r="AC7" s="5"/>
    </row>
    <row r="8" spans="1:29" s="1" customFormat="1" ht="1.5" customHeight="1" x14ac:dyDescent="0.2">
      <c r="A8" s="358"/>
      <c r="B8" s="284"/>
      <c r="C8" s="284"/>
      <c r="D8" s="284"/>
      <c r="E8" s="272"/>
      <c r="F8" s="272"/>
      <c r="G8" s="270"/>
      <c r="H8" s="273"/>
      <c r="I8" s="273"/>
      <c r="J8" s="273"/>
      <c r="K8" s="274"/>
      <c r="L8" s="274"/>
      <c r="M8" s="275"/>
      <c r="N8" s="22"/>
      <c r="O8" s="22"/>
      <c r="P8" s="19"/>
      <c r="Q8" s="19"/>
      <c r="R8" s="17"/>
      <c r="S8" s="17"/>
      <c r="T8" s="18"/>
      <c r="U8" s="5"/>
      <c r="V8" s="5"/>
      <c r="W8" s="5"/>
      <c r="X8" s="5"/>
      <c r="Y8" s="5"/>
      <c r="Z8" s="5"/>
      <c r="AA8" s="5"/>
      <c r="AB8" s="5"/>
      <c r="AC8" s="5"/>
    </row>
    <row r="9" spans="1:29" s="1" customFormat="1" x14ac:dyDescent="0.2">
      <c r="A9" s="358"/>
      <c r="B9" s="324" t="s">
        <v>71</v>
      </c>
      <c r="C9" s="324"/>
      <c r="D9" s="324"/>
      <c r="E9" s="364" t="s">
        <v>82</v>
      </c>
      <c r="F9" s="364"/>
      <c r="G9" s="364"/>
      <c r="H9" s="364"/>
      <c r="I9" s="364"/>
      <c r="J9" s="276"/>
      <c r="K9" s="324" t="s">
        <v>67</v>
      </c>
      <c r="L9" s="324"/>
      <c r="M9" s="292">
        <v>32143</v>
      </c>
      <c r="N9" s="22"/>
      <c r="O9" s="22"/>
      <c r="P9" s="19">
        <f>SUM(M35)</f>
        <v>0</v>
      </c>
      <c r="Q9" s="19"/>
      <c r="R9" s="17"/>
      <c r="S9" s="17"/>
      <c r="T9" s="18"/>
      <c r="U9" s="5"/>
      <c r="V9" s="5"/>
      <c r="W9" s="5"/>
      <c r="X9" s="5"/>
      <c r="Y9" s="5"/>
      <c r="Z9" s="5"/>
      <c r="AA9" s="5"/>
      <c r="AB9" s="5"/>
      <c r="AC9" s="5"/>
    </row>
    <row r="10" spans="1:29" s="1" customFormat="1" ht="1.5" customHeight="1" x14ac:dyDescent="0.2">
      <c r="A10" s="358"/>
      <c r="B10" s="284"/>
      <c r="C10" s="284"/>
      <c r="D10" s="284"/>
      <c r="E10" s="272"/>
      <c r="F10" s="272"/>
      <c r="G10" s="270"/>
      <c r="H10" s="273"/>
      <c r="I10" s="273"/>
      <c r="J10" s="273"/>
      <c r="K10" s="274"/>
      <c r="L10" s="274"/>
      <c r="M10" s="275"/>
      <c r="N10" s="22"/>
      <c r="O10" s="22"/>
      <c r="P10" s="19"/>
      <c r="Q10" s="19"/>
      <c r="R10" s="17"/>
      <c r="S10" s="17"/>
      <c r="T10" s="18"/>
      <c r="U10" s="5"/>
      <c r="V10" s="5"/>
      <c r="W10" s="5"/>
      <c r="X10" s="5"/>
      <c r="Y10" s="5"/>
      <c r="Z10" s="5"/>
      <c r="AA10" s="5"/>
      <c r="AB10" s="5"/>
      <c r="AC10" s="5"/>
    </row>
    <row r="11" spans="1:29" s="1" customFormat="1" ht="11.25" customHeight="1" x14ac:dyDescent="0.2">
      <c r="A11" s="358"/>
      <c r="B11" s="324" t="s">
        <v>70</v>
      </c>
      <c r="C11" s="324"/>
      <c r="D11" s="324"/>
      <c r="E11" s="369">
        <v>42369</v>
      </c>
      <c r="F11" s="369"/>
      <c r="G11" s="290" t="s">
        <v>15</v>
      </c>
      <c r="H11" s="363">
        <v>42399</v>
      </c>
      <c r="I11" s="363"/>
      <c r="J11" s="277"/>
      <c r="K11" s="370" t="s">
        <v>66</v>
      </c>
      <c r="L11" s="370"/>
      <c r="M11" s="293">
        <f>SUM('Abzüge 2020'!B38)</f>
        <v>2073.75</v>
      </c>
      <c r="N11" s="22"/>
      <c r="O11" s="22"/>
      <c r="P11" s="19">
        <f>SUM(M11)</f>
        <v>2073.75</v>
      </c>
      <c r="Q11" s="19"/>
      <c r="R11" s="17"/>
      <c r="S11" s="17"/>
      <c r="T11" s="20"/>
      <c r="U11" s="5"/>
      <c r="V11" s="5"/>
      <c r="W11" s="5"/>
      <c r="X11" s="5"/>
      <c r="Y11" s="5"/>
      <c r="Z11" s="5"/>
      <c r="AA11" s="5"/>
      <c r="AB11" s="5"/>
      <c r="AC11" s="5"/>
    </row>
    <row r="12" spans="1:29" ht="1.5" customHeight="1" x14ac:dyDescent="0.2">
      <c r="A12" s="358"/>
      <c r="B12" s="284"/>
      <c r="C12" s="284"/>
      <c r="D12" s="284"/>
      <c r="E12" s="278"/>
      <c r="F12" s="278"/>
      <c r="G12" s="28"/>
      <c r="H12" s="279"/>
      <c r="I12" s="279"/>
      <c r="J12" s="279"/>
      <c r="K12" s="280"/>
      <c r="L12" s="280"/>
      <c r="M12" s="281"/>
    </row>
    <row r="13" spans="1:29" ht="12.75" customHeight="1" x14ac:dyDescent="0.2">
      <c r="A13" s="358"/>
      <c r="B13" s="324" t="s">
        <v>173</v>
      </c>
      <c r="C13" s="324"/>
      <c r="D13" s="324"/>
      <c r="E13" s="337">
        <v>0</v>
      </c>
      <c r="F13" s="337"/>
      <c r="G13" s="324" t="s">
        <v>172</v>
      </c>
      <c r="H13" s="324"/>
      <c r="I13" s="398">
        <v>0</v>
      </c>
      <c r="J13" s="282"/>
      <c r="K13" s="324" t="s">
        <v>62</v>
      </c>
      <c r="L13" s="324"/>
      <c r="M13" s="294">
        <f>SUM('Abzüge 2020'!D12:D13)</f>
        <v>6.3750000000000001E-2</v>
      </c>
      <c r="P13" s="237"/>
      <c r="Q13" s="237"/>
      <c r="T13" s="212"/>
    </row>
    <row r="14" spans="1:29" ht="1.5" customHeight="1" x14ac:dyDescent="0.2">
      <c r="A14" s="358"/>
      <c r="B14" s="284"/>
      <c r="C14" s="284"/>
      <c r="D14" s="284"/>
      <c r="E14" s="28"/>
      <c r="F14" s="28"/>
      <c r="G14" s="28"/>
      <c r="H14" s="283"/>
      <c r="I14" s="283"/>
      <c r="J14" s="283"/>
      <c r="K14" s="284"/>
      <c r="L14" s="284"/>
      <c r="M14" s="281"/>
    </row>
    <row r="15" spans="1:29" s="1" customFormat="1" ht="11.25" customHeight="1" x14ac:dyDescent="0.2">
      <c r="A15" s="358"/>
      <c r="B15" s="324" t="s">
        <v>149</v>
      </c>
      <c r="C15" s="324"/>
      <c r="D15" s="324"/>
      <c r="E15" s="338">
        <f>ROUND((E13*I13)*20,0)/20</f>
        <v>0</v>
      </c>
      <c r="F15" s="338"/>
      <c r="G15" s="28"/>
      <c r="H15" s="279"/>
      <c r="I15" s="279"/>
      <c r="J15" s="279"/>
      <c r="K15" s="324" t="s">
        <v>88</v>
      </c>
      <c r="L15" s="324"/>
      <c r="M15" s="295">
        <v>0</v>
      </c>
      <c r="N15" s="37"/>
      <c r="O15" s="305" t="s">
        <v>164</v>
      </c>
      <c r="P15" s="322" t="s">
        <v>155</v>
      </c>
      <c r="Q15" s="322"/>
      <c r="R15" s="322"/>
      <c r="S15" s="17"/>
      <c r="T15" s="18"/>
      <c r="U15" s="5"/>
      <c r="V15" s="5"/>
      <c r="W15" s="5"/>
      <c r="X15" s="5"/>
      <c r="Y15" s="5"/>
      <c r="Z15" s="5"/>
      <c r="AA15" s="5"/>
      <c r="AB15" s="5"/>
      <c r="AC15" s="5"/>
    </row>
    <row r="16" spans="1:29" s="1" customFormat="1" ht="1.5" customHeight="1" x14ac:dyDescent="0.2">
      <c r="A16" s="358"/>
      <c r="B16" s="284"/>
      <c r="C16" s="284"/>
      <c r="D16" s="284"/>
      <c r="E16" s="285"/>
      <c r="F16" s="285"/>
      <c r="G16" s="28"/>
      <c r="H16" s="283"/>
      <c r="I16" s="283"/>
      <c r="J16" s="283"/>
      <c r="K16" s="284"/>
      <c r="L16" s="284"/>
      <c r="M16" s="281"/>
      <c r="N16" s="22"/>
      <c r="O16" s="22"/>
      <c r="P16" s="19"/>
      <c r="Q16" s="19"/>
      <c r="R16" s="17"/>
      <c r="S16" s="17"/>
      <c r="T16" s="18"/>
      <c r="U16" s="5"/>
      <c r="V16" s="5"/>
      <c r="W16" s="5"/>
      <c r="X16" s="5"/>
      <c r="Y16" s="5"/>
      <c r="Z16" s="5"/>
      <c r="AA16" s="5"/>
      <c r="AB16" s="5"/>
      <c r="AC16" s="5"/>
    </row>
    <row r="17" spans="1:29" s="1" customFormat="1" ht="11.25" customHeight="1" x14ac:dyDescent="0.2">
      <c r="A17" s="358"/>
      <c r="B17" s="324" t="s">
        <v>68</v>
      </c>
      <c r="C17" s="324"/>
      <c r="D17" s="324"/>
      <c r="E17" s="339">
        <f>SUM(E15-E19)</f>
        <v>0</v>
      </c>
      <c r="F17" s="339"/>
      <c r="G17" s="330" t="s">
        <v>146</v>
      </c>
      <c r="H17" s="330"/>
      <c r="I17" s="330"/>
      <c r="J17" s="279"/>
      <c r="K17" s="324" t="s">
        <v>134</v>
      </c>
      <c r="L17" s="324"/>
      <c r="M17" s="294">
        <f>SUM('Abzüge 2020'!D17)</f>
        <v>3.2499999999999999E-3</v>
      </c>
      <c r="N17" s="22"/>
      <c r="O17" s="306" t="s">
        <v>163</v>
      </c>
      <c r="P17" s="323" t="s">
        <v>159</v>
      </c>
      <c r="Q17" s="323"/>
      <c r="R17" s="323"/>
      <c r="S17" s="17"/>
      <c r="T17" s="18"/>
      <c r="U17" s="5"/>
      <c r="V17" s="5"/>
      <c r="W17" s="5"/>
      <c r="X17" s="5"/>
      <c r="Y17" s="5"/>
      <c r="Z17" s="5"/>
      <c r="AA17" s="5"/>
      <c r="AB17" s="5"/>
      <c r="AC17" s="5"/>
    </row>
    <row r="18" spans="1:29" s="1" customFormat="1" ht="1.5" customHeight="1" x14ac:dyDescent="0.2">
      <c r="A18" s="358"/>
      <c r="B18" s="284"/>
      <c r="C18" s="284"/>
      <c r="D18" s="284"/>
      <c r="E18" s="285"/>
      <c r="F18" s="285"/>
      <c r="G18" s="255"/>
      <c r="H18" s="283"/>
      <c r="I18" s="283"/>
      <c r="J18" s="283"/>
      <c r="K18" s="284"/>
      <c r="L18" s="284"/>
      <c r="M18" s="28"/>
      <c r="N18" s="22"/>
      <c r="O18" s="22"/>
      <c r="P18" s="213"/>
      <c r="Q18" s="19"/>
      <c r="R18" s="17"/>
      <c r="S18" s="17"/>
      <c r="T18" s="18"/>
      <c r="U18" s="5"/>
      <c r="V18" s="5"/>
      <c r="W18" s="5"/>
      <c r="X18" s="5"/>
      <c r="Y18" s="5"/>
      <c r="Z18" s="5"/>
      <c r="AA18" s="5"/>
      <c r="AB18" s="5"/>
      <c r="AC18" s="5"/>
    </row>
    <row r="19" spans="1:29" s="1" customFormat="1" ht="11.25" customHeight="1" x14ac:dyDescent="0.2">
      <c r="A19" s="358"/>
      <c r="B19" s="324" t="s">
        <v>69</v>
      </c>
      <c r="C19" s="324"/>
      <c r="D19" s="324"/>
      <c r="E19" s="338">
        <f>SUM(J19,J21,J23,J25)</f>
        <v>0</v>
      </c>
      <c r="F19" s="338"/>
      <c r="G19" s="324" t="s">
        <v>138</v>
      </c>
      <c r="H19" s="324"/>
      <c r="I19" s="291">
        <v>0</v>
      </c>
      <c r="J19" s="286">
        <f>SUM(I19*'Abzüge 2020'!D4)</f>
        <v>0</v>
      </c>
      <c r="K19" s="324" t="s">
        <v>65</v>
      </c>
      <c r="L19" s="324"/>
      <c r="M19" s="294">
        <v>0</v>
      </c>
      <c r="N19" s="22"/>
      <c r="O19" s="307" t="s">
        <v>161</v>
      </c>
      <c r="P19" s="323" t="s">
        <v>158</v>
      </c>
      <c r="Q19" s="323"/>
      <c r="R19" s="323"/>
      <c r="S19" s="17"/>
      <c r="T19" s="18"/>
      <c r="U19" s="5"/>
      <c r="V19" s="5"/>
      <c r="W19" s="5"/>
      <c r="X19" s="5"/>
      <c r="Y19" s="5"/>
      <c r="Z19" s="5"/>
      <c r="AA19" s="5"/>
      <c r="AB19" s="5"/>
      <c r="AC19" s="5"/>
    </row>
    <row r="20" spans="1:29" s="1" customFormat="1" ht="1.5" customHeight="1" x14ac:dyDescent="0.2">
      <c r="A20" s="358"/>
      <c r="B20" s="284"/>
      <c r="C20" s="284"/>
      <c r="D20" s="284"/>
      <c r="E20" s="287"/>
      <c r="F20" s="287"/>
      <c r="G20" s="28"/>
      <c r="H20" s="279"/>
      <c r="I20" s="279"/>
      <c r="J20" s="279"/>
      <c r="K20" s="280"/>
      <c r="L20" s="284"/>
      <c r="M20" s="28"/>
      <c r="N20" s="22"/>
      <c r="O20" s="22"/>
      <c r="P20" s="213"/>
      <c r="Q20" s="19"/>
      <c r="R20" s="17"/>
      <c r="S20" s="17"/>
      <c r="T20" s="18"/>
      <c r="U20" s="5"/>
      <c r="V20" s="5"/>
      <c r="W20" s="5"/>
      <c r="X20" s="5"/>
      <c r="Y20" s="5"/>
      <c r="Z20" s="5"/>
      <c r="AA20" s="5"/>
      <c r="AB20" s="5"/>
      <c r="AC20" s="5"/>
    </row>
    <row r="21" spans="1:29" s="1" customFormat="1" ht="11.25" customHeight="1" x14ac:dyDescent="0.2">
      <c r="A21" s="358"/>
      <c r="B21" s="324" t="s">
        <v>136</v>
      </c>
      <c r="C21" s="324"/>
      <c r="D21" s="324"/>
      <c r="E21" s="371">
        <f>SUM('Rechner Taglohn'!B5)</f>
        <v>8.3299999999999999E-2</v>
      </c>
      <c r="F21" s="371"/>
      <c r="G21" s="324" t="s">
        <v>137</v>
      </c>
      <c r="H21" s="324"/>
      <c r="I21" s="291">
        <v>0</v>
      </c>
      <c r="J21" s="286">
        <f>SUM(I21*'Abzüge 2020'!D6)</f>
        <v>0</v>
      </c>
      <c r="K21" s="324" t="s">
        <v>63</v>
      </c>
      <c r="L21" s="324"/>
      <c r="M21" s="294">
        <f>SUM('Abzüge 2020'!D16)</f>
        <v>1.6809999999999999E-2</v>
      </c>
      <c r="N21" s="22"/>
      <c r="O21" s="307" t="s">
        <v>160</v>
      </c>
      <c r="P21" s="323" t="s">
        <v>157</v>
      </c>
      <c r="Q21" s="323"/>
      <c r="R21" s="323"/>
      <c r="S21" s="17"/>
      <c r="T21" s="18"/>
      <c r="U21" s="5"/>
      <c r="V21" s="5"/>
      <c r="W21" s="5"/>
      <c r="X21" s="5"/>
      <c r="Y21" s="5"/>
      <c r="Z21" s="5"/>
      <c r="AA21" s="5"/>
      <c r="AB21" s="5"/>
      <c r="AC21" s="5"/>
    </row>
    <row r="22" spans="1:29" ht="1.5" customHeight="1" x14ac:dyDescent="0.2">
      <c r="A22" s="358"/>
      <c r="B22" s="280"/>
      <c r="C22" s="280"/>
      <c r="D22" s="280"/>
      <c r="E22" s="285"/>
      <c r="F22" s="285"/>
      <c r="G22" s="28"/>
      <c r="H22" s="279"/>
      <c r="I22" s="279"/>
      <c r="J22" s="279"/>
      <c r="K22" s="280"/>
      <c r="L22" s="280"/>
      <c r="M22" s="281"/>
      <c r="P22" s="213"/>
      <c r="Q22" s="21"/>
    </row>
    <row r="23" spans="1:29" s="1" customFormat="1" x14ac:dyDescent="0.2">
      <c r="A23" s="358"/>
      <c r="B23" s="324" t="s">
        <v>90</v>
      </c>
      <c r="C23" s="324"/>
      <c r="D23" s="324"/>
      <c r="E23" s="365">
        <v>0</v>
      </c>
      <c r="F23" s="365"/>
      <c r="G23" s="324" t="s">
        <v>139</v>
      </c>
      <c r="H23" s="324"/>
      <c r="I23" s="291">
        <v>0</v>
      </c>
      <c r="J23" s="286">
        <f>SUM(I23*'Abzüge 2020'!D7)</f>
        <v>0</v>
      </c>
      <c r="K23" s="324" t="s">
        <v>135</v>
      </c>
      <c r="L23" s="324"/>
      <c r="M23" s="296">
        <v>0</v>
      </c>
      <c r="N23" s="22"/>
      <c r="O23" s="307" t="s">
        <v>162</v>
      </c>
      <c r="P23" s="322" t="s">
        <v>156</v>
      </c>
      <c r="Q23" s="322"/>
      <c r="R23" s="322"/>
      <c r="S23" s="322"/>
      <c r="T23" s="18"/>
      <c r="U23" s="5"/>
      <c r="V23" s="5"/>
      <c r="W23" s="5"/>
      <c r="X23" s="5"/>
      <c r="Y23" s="5"/>
      <c r="Z23" s="5"/>
      <c r="AA23" s="5"/>
      <c r="AB23" s="5"/>
      <c r="AC23" s="5"/>
    </row>
    <row r="24" spans="1:29" ht="1.5" customHeight="1" x14ac:dyDescent="0.2">
      <c r="A24" s="358"/>
      <c r="B24" s="280"/>
      <c r="C24" s="280"/>
      <c r="D24" s="280"/>
      <c r="E24" s="285"/>
      <c r="F24" s="285"/>
      <c r="G24" s="28"/>
      <c r="H24" s="279"/>
      <c r="I24" s="279"/>
      <c r="J24" s="279"/>
      <c r="K24" s="280"/>
      <c r="L24" s="284"/>
      <c r="M24" s="288"/>
      <c r="P24" s="21"/>
      <c r="Q24" s="21"/>
    </row>
    <row r="25" spans="1:29" s="1" customFormat="1" ht="12.75" customHeight="1" x14ac:dyDescent="0.2">
      <c r="A25" s="358"/>
      <c r="B25" s="284" t="s">
        <v>150</v>
      </c>
      <c r="C25" s="300" t="s">
        <v>151</v>
      </c>
      <c r="D25" s="284" t="s">
        <v>152</v>
      </c>
      <c r="E25" s="337">
        <v>0</v>
      </c>
      <c r="F25" s="337"/>
      <c r="G25" s="324" t="s">
        <v>174</v>
      </c>
      <c r="H25" s="324"/>
      <c r="I25" s="291">
        <v>0</v>
      </c>
      <c r="J25" s="286">
        <f>SUM(I25*'Abzüge 2020'!D8)</f>
        <v>0</v>
      </c>
      <c r="K25" s="324" t="s">
        <v>64</v>
      </c>
      <c r="L25" s="324"/>
      <c r="M25" s="297">
        <v>0</v>
      </c>
      <c r="N25" s="356"/>
      <c r="O25" s="308" t="s">
        <v>153</v>
      </c>
      <c r="P25" s="322" t="s">
        <v>154</v>
      </c>
      <c r="Q25" s="322"/>
      <c r="R25" s="322"/>
      <c r="S25" s="17"/>
      <c r="T25" s="18"/>
      <c r="U25" s="5"/>
      <c r="V25" s="5"/>
      <c r="W25" s="5"/>
      <c r="X25" s="5"/>
      <c r="Y25" s="5"/>
      <c r="Z25" s="5"/>
      <c r="AA25" s="5"/>
      <c r="AB25" s="5"/>
      <c r="AC25" s="5"/>
    </row>
    <row r="26" spans="1:29" ht="1.5" customHeight="1" x14ac:dyDescent="0.25">
      <c r="A26" s="358"/>
      <c r="B26" s="280"/>
      <c r="C26" s="280"/>
      <c r="D26" s="280"/>
      <c r="E26" s="289"/>
      <c r="F26" s="289"/>
      <c r="G26" s="28"/>
      <c r="H26" s="279"/>
      <c r="I26" s="279"/>
      <c r="J26" s="279"/>
      <c r="K26" s="280"/>
      <c r="L26" s="284"/>
      <c r="M26" s="281"/>
      <c r="N26" s="356"/>
      <c r="O26" s="304"/>
      <c r="P26" s="21"/>
      <c r="Q26" s="21"/>
    </row>
    <row r="27" spans="1:29" x14ac:dyDescent="0.2">
      <c r="A27" s="358"/>
      <c r="B27" s="324"/>
      <c r="C27" s="324"/>
      <c r="D27" s="324"/>
      <c r="E27" s="372"/>
      <c r="F27" s="372"/>
      <c r="G27" s="28"/>
      <c r="H27" s="279"/>
      <c r="I27" s="279"/>
      <c r="J27" s="279"/>
      <c r="K27" s="324" t="s">
        <v>148</v>
      </c>
      <c r="L27" s="324"/>
      <c r="M27" s="293">
        <f>SUM(M35,M46)</f>
        <v>0</v>
      </c>
      <c r="P27" s="21"/>
      <c r="Q27" s="21"/>
    </row>
    <row r="28" spans="1:29" ht="1.5" customHeight="1" x14ac:dyDescent="0.2">
      <c r="A28" s="358"/>
      <c r="B28" s="31"/>
      <c r="C28" s="31"/>
      <c r="D28" s="31"/>
      <c r="E28" s="9"/>
      <c r="F28" s="9"/>
      <c r="G28" s="9"/>
      <c r="H28" s="14"/>
      <c r="I28" s="14"/>
      <c r="J28" s="14"/>
      <c r="K28" s="14"/>
      <c r="L28" s="14"/>
      <c r="M28" s="9"/>
    </row>
    <row r="29" spans="1:29" s="265" customFormat="1" hidden="1" x14ac:dyDescent="0.2">
      <c r="A29" s="358"/>
      <c r="B29" s="329"/>
      <c r="C29" s="329"/>
      <c r="D29" s="329"/>
      <c r="E29" s="373">
        <f>ROUND(((E13/239)*125%)*20,0)/20</f>
        <v>0</v>
      </c>
      <c r="F29" s="373"/>
      <c r="G29" s="259"/>
      <c r="H29" s="260"/>
      <c r="I29" s="260"/>
      <c r="J29" s="260"/>
      <c r="K29" s="342" t="s">
        <v>144</v>
      </c>
      <c r="L29" s="342"/>
      <c r="M29" s="253">
        <f>SUM(M35,M46)</f>
        <v>0</v>
      </c>
      <c r="N29" s="261"/>
      <c r="O29" s="261"/>
      <c r="P29" s="262"/>
      <c r="Q29" s="262"/>
      <c r="R29" s="263"/>
      <c r="S29" s="263"/>
      <c r="T29" s="264"/>
    </row>
    <row r="30" spans="1:29" ht="9" customHeight="1" thickBot="1" x14ac:dyDescent="0.25">
      <c r="A30" s="359"/>
      <c r="B30" s="32"/>
      <c r="C30" s="32"/>
      <c r="D30" s="32"/>
      <c r="E30" s="32"/>
      <c r="F30" s="32"/>
      <c r="G30" s="32"/>
      <c r="H30" s="32"/>
      <c r="I30" s="32"/>
      <c r="J30" s="32"/>
      <c r="K30" s="32"/>
      <c r="L30" s="32"/>
      <c r="M30" s="32"/>
      <c r="P30" s="328"/>
      <c r="Q30" s="328"/>
      <c r="R30" s="328"/>
    </row>
    <row r="31" spans="1:29" s="234" customFormat="1" ht="6.75" customHeight="1" thickBot="1" x14ac:dyDescent="0.2">
      <c r="A31" s="235"/>
      <c r="B31" s="236"/>
      <c r="C31" s="236"/>
      <c r="D31" s="236"/>
      <c r="E31" s="236"/>
      <c r="F31" s="236"/>
      <c r="G31" s="236"/>
      <c r="H31" s="236"/>
      <c r="I31" s="236"/>
      <c r="J31" s="236"/>
      <c r="K31" s="236"/>
      <c r="L31" s="236"/>
      <c r="M31" s="236"/>
      <c r="N31" s="230"/>
      <c r="O31" s="230"/>
      <c r="P31" s="328"/>
      <c r="Q31" s="328"/>
      <c r="R31" s="328"/>
      <c r="S31" s="231"/>
      <c r="T31" s="232"/>
      <c r="U31" s="233"/>
      <c r="V31" s="233"/>
      <c r="W31" s="233"/>
      <c r="X31" s="233"/>
      <c r="Y31" s="233"/>
      <c r="Z31" s="233"/>
      <c r="AA31" s="233"/>
      <c r="AB31" s="233"/>
      <c r="AC31" s="233"/>
    </row>
    <row r="32" spans="1:29" s="1" customFormat="1" x14ac:dyDescent="0.2">
      <c r="A32" s="357" t="s">
        <v>56</v>
      </c>
      <c r="B32" s="238" t="s">
        <v>3</v>
      </c>
      <c r="C32" s="238"/>
      <c r="D32" s="29"/>
      <c r="E32" s="30"/>
      <c r="F32" s="30"/>
      <c r="G32" s="30"/>
      <c r="H32" s="30"/>
      <c r="I32" s="30"/>
      <c r="J32" s="30"/>
      <c r="K32" s="30"/>
      <c r="L32" s="30"/>
      <c r="M32" s="241">
        <f>SUM(E17)</f>
        <v>0</v>
      </c>
      <c r="N32" s="22"/>
      <c r="O32" s="22"/>
      <c r="P32" s="328"/>
      <c r="Q32" s="328"/>
      <c r="R32" s="328"/>
      <c r="S32" s="17"/>
      <c r="T32" s="18"/>
      <c r="U32" s="5"/>
      <c r="V32" s="5"/>
      <c r="W32" s="5"/>
      <c r="X32" s="5"/>
      <c r="Y32" s="5"/>
      <c r="Z32" s="5"/>
      <c r="AA32" s="5"/>
      <c r="AB32" s="5"/>
      <c r="AC32" s="5"/>
    </row>
    <row r="33" spans="1:29" s="1" customFormat="1" ht="12.75" customHeight="1" x14ac:dyDescent="0.2">
      <c r="A33" s="358"/>
      <c r="B33" s="239" t="s">
        <v>4</v>
      </c>
      <c r="C33" s="239"/>
      <c r="D33" s="10"/>
      <c r="E33" s="9"/>
      <c r="F33" s="9"/>
      <c r="G33" s="9"/>
      <c r="H33" s="9"/>
      <c r="I33" s="9"/>
      <c r="J33" s="9"/>
      <c r="K33" s="9"/>
      <c r="L33" s="9"/>
      <c r="M33" s="242">
        <f>SUM(E19)</f>
        <v>0</v>
      </c>
      <c r="N33" s="22"/>
      <c r="O33" s="22"/>
      <c r="P33" s="328"/>
      <c r="Q33" s="328"/>
      <c r="R33" s="328"/>
      <c r="S33" s="17"/>
      <c r="T33" s="18"/>
      <c r="U33" s="5"/>
      <c r="V33" s="5"/>
      <c r="W33" s="5"/>
      <c r="X33" s="5"/>
      <c r="Y33" s="5"/>
      <c r="Z33" s="5"/>
      <c r="AA33" s="5"/>
      <c r="AB33" s="5"/>
      <c r="AC33" s="5"/>
    </row>
    <row r="34" spans="1:29" s="1" customFormat="1" ht="12.75" customHeight="1" x14ac:dyDescent="0.2">
      <c r="A34" s="358"/>
      <c r="B34" s="240" t="s">
        <v>140</v>
      </c>
      <c r="C34" s="240"/>
      <c r="D34" s="11"/>
      <c r="E34" s="8"/>
      <c r="F34" s="298">
        <f>SUM(E21)</f>
        <v>8.3299999999999999E-2</v>
      </c>
      <c r="G34" s="8"/>
      <c r="H34" s="8"/>
      <c r="I34" s="8"/>
      <c r="J34" s="8"/>
      <c r="K34" s="8"/>
      <c r="L34" s="8"/>
      <c r="M34" s="243">
        <f>ROUND((O34*E21)*20,0)/20</f>
        <v>0</v>
      </c>
      <c r="N34" s="214" t="e">
        <f>SUM(L32,L33,#REF!,#REF!)</f>
        <v>#REF!</v>
      </c>
      <c r="O34" s="214">
        <f>SUM(M32,M33)</f>
        <v>0</v>
      </c>
      <c r="P34" s="328"/>
      <c r="Q34" s="328"/>
      <c r="R34" s="328"/>
      <c r="S34" s="17"/>
      <c r="T34" s="18"/>
      <c r="U34" s="5"/>
      <c r="V34" s="5"/>
      <c r="W34" s="5"/>
      <c r="X34" s="5"/>
      <c r="Y34" s="5"/>
      <c r="Z34" s="5"/>
      <c r="AA34" s="5"/>
      <c r="AB34" s="5"/>
      <c r="AC34" s="5"/>
    </row>
    <row r="35" spans="1:29" s="1" customFormat="1" ht="12.75" customHeight="1" x14ac:dyDescent="0.2">
      <c r="A35" s="358"/>
      <c r="B35" s="239" t="s">
        <v>5</v>
      </c>
      <c r="C35" s="10"/>
      <c r="D35" s="10"/>
      <c r="E35" s="9"/>
      <c r="F35" s="9"/>
      <c r="G35" s="9"/>
      <c r="H35" s="9"/>
      <c r="I35" s="9"/>
      <c r="J35" s="9"/>
      <c r="K35" s="9"/>
      <c r="L35" s="9"/>
      <c r="M35" s="244">
        <f>SUM(M32:M34)</f>
        <v>0</v>
      </c>
      <c r="N35" s="22"/>
      <c r="O35" s="22"/>
      <c r="P35" s="19"/>
      <c r="Q35" s="19"/>
      <c r="R35" s="17"/>
      <c r="S35" s="17"/>
      <c r="T35" s="18"/>
      <c r="U35" s="5"/>
      <c r="V35" s="5"/>
      <c r="W35" s="5"/>
      <c r="X35" s="5"/>
      <c r="Y35" s="5"/>
      <c r="Z35" s="5"/>
      <c r="AA35" s="5"/>
      <c r="AB35" s="5"/>
      <c r="AC35" s="5"/>
    </row>
    <row r="36" spans="1:29" s="1" customFormat="1" ht="12.75" customHeight="1" x14ac:dyDescent="0.2">
      <c r="A36" s="358"/>
      <c r="B36" s="245" t="s">
        <v>6</v>
      </c>
      <c r="C36" s="15"/>
      <c r="D36" s="340" t="s">
        <v>7</v>
      </c>
      <c r="E36" s="340"/>
      <c r="F36" s="340"/>
      <c r="G36" s="246"/>
      <c r="H36" s="327">
        <f>ROUND((M35*M13)*20,0)/20</f>
        <v>0</v>
      </c>
      <c r="I36" s="327"/>
      <c r="J36" s="327"/>
      <c r="K36" s="327"/>
      <c r="L36" s="327"/>
      <c r="M36" s="242"/>
      <c r="N36" s="22"/>
      <c r="O36" s="22"/>
      <c r="P36" s="19"/>
      <c r="Q36" s="19"/>
      <c r="R36" s="17"/>
      <c r="S36" s="17"/>
      <c r="T36" s="18"/>
      <c r="U36" s="5"/>
      <c r="V36" s="5"/>
      <c r="W36" s="5"/>
      <c r="X36" s="5"/>
      <c r="Y36" s="5"/>
      <c r="Z36" s="5"/>
      <c r="AA36" s="5"/>
      <c r="AB36" s="5"/>
      <c r="AC36" s="5"/>
    </row>
    <row r="37" spans="1:29" s="1" customFormat="1" ht="12.75" customHeight="1" x14ac:dyDescent="0.2">
      <c r="A37" s="358"/>
      <c r="B37" s="10"/>
      <c r="C37" s="10"/>
      <c r="D37" s="340" t="s">
        <v>8</v>
      </c>
      <c r="E37" s="340"/>
      <c r="F37" s="340"/>
      <c r="G37" s="246"/>
      <c r="H37" s="327">
        <f>ROUND((M35*M21)*20,0)/20</f>
        <v>0</v>
      </c>
      <c r="I37" s="327"/>
      <c r="J37" s="327"/>
      <c r="K37" s="327"/>
      <c r="L37" s="327"/>
      <c r="M37" s="242"/>
      <c r="N37" s="22"/>
      <c r="O37" s="22"/>
      <c r="P37" s="19"/>
      <c r="Q37" s="19"/>
      <c r="R37" s="17"/>
      <c r="S37" s="17"/>
      <c r="T37" s="36"/>
      <c r="U37" s="5"/>
      <c r="V37" s="5"/>
      <c r="W37" s="5"/>
      <c r="X37" s="5"/>
      <c r="Y37" s="5"/>
      <c r="Z37" s="5"/>
      <c r="AA37" s="5"/>
      <c r="AB37" s="5"/>
      <c r="AC37" s="5"/>
    </row>
    <row r="38" spans="1:29" s="1" customFormat="1" ht="12.75" customHeight="1" x14ac:dyDescent="0.2">
      <c r="A38" s="358"/>
      <c r="B38" s="10"/>
      <c r="C38" s="10"/>
      <c r="D38" s="340" t="s">
        <v>9</v>
      </c>
      <c r="E38" s="340"/>
      <c r="F38" s="340"/>
      <c r="G38" s="246"/>
      <c r="H38" s="327">
        <f>SUM(M15)</f>
        <v>0</v>
      </c>
      <c r="I38" s="327"/>
      <c r="J38" s="327"/>
      <c r="K38" s="327"/>
      <c r="L38" s="327"/>
      <c r="M38" s="242"/>
      <c r="N38" s="22"/>
      <c r="O38" s="22"/>
      <c r="P38" s="19"/>
      <c r="Q38" s="19"/>
      <c r="R38" s="17"/>
      <c r="S38" s="17"/>
      <c r="T38" s="18"/>
      <c r="U38" s="5"/>
      <c r="V38" s="5"/>
      <c r="W38" s="5"/>
      <c r="X38" s="5"/>
      <c r="Y38" s="5"/>
      <c r="Z38" s="5"/>
      <c r="AA38" s="5"/>
      <c r="AB38" s="5"/>
      <c r="AC38" s="5"/>
    </row>
    <row r="39" spans="1:29" s="1" customFormat="1" ht="12.75" customHeight="1" x14ac:dyDescent="0.2">
      <c r="A39" s="358"/>
      <c r="B39" s="10"/>
      <c r="C39" s="10"/>
      <c r="D39" s="340" t="s">
        <v>10</v>
      </c>
      <c r="E39" s="340"/>
      <c r="F39" s="340"/>
      <c r="G39" s="246"/>
      <c r="H39" s="327">
        <f>ROUND((M35*M17)*20,0)/20</f>
        <v>0</v>
      </c>
      <c r="I39" s="327"/>
      <c r="J39" s="327"/>
      <c r="K39" s="327"/>
      <c r="L39" s="327"/>
      <c r="M39" s="247">
        <f>SUM('Abzüge 2020'!B36)</f>
        <v>296.25</v>
      </c>
      <c r="N39" s="209"/>
      <c r="O39" s="209"/>
      <c r="P39" s="19"/>
      <c r="Q39" s="19"/>
      <c r="R39" s="23"/>
      <c r="S39" s="23"/>
      <c r="T39" s="215"/>
      <c r="U39" s="210"/>
      <c r="V39" s="210"/>
      <c r="W39" s="210"/>
      <c r="X39" s="210"/>
      <c r="Y39" s="210"/>
      <c r="Z39" s="210"/>
      <c r="AA39" s="210"/>
      <c r="AB39" s="210"/>
      <c r="AC39" s="210"/>
    </row>
    <row r="40" spans="1:29" s="1" customFormat="1" ht="12.75" customHeight="1" x14ac:dyDescent="0.2">
      <c r="A40" s="358"/>
      <c r="B40" s="10"/>
      <c r="C40" s="10"/>
      <c r="D40" s="340" t="s">
        <v>11</v>
      </c>
      <c r="E40" s="340"/>
      <c r="F40" s="340"/>
      <c r="G40" s="248">
        <f>IF(M19=0,0,IF(M19&gt;0,M19+P25))</f>
        <v>0</v>
      </c>
      <c r="H40" s="327">
        <f>ROUND((M19*M40)*20,0)/20</f>
        <v>0</v>
      </c>
      <c r="I40" s="327"/>
      <c r="J40" s="327"/>
      <c r="K40" s="327"/>
      <c r="L40" s="327"/>
      <c r="M40" s="247">
        <f>IF(M35&lt;'Abzüge 2020'!B37,0,IF(M35-M11&lt;M39,M39,IF(M35-M11&gt;M39,M35-M11)))</f>
        <v>0</v>
      </c>
      <c r="N40" s="209"/>
      <c r="O40" s="209"/>
      <c r="P40" s="19"/>
      <c r="Q40" s="19"/>
      <c r="R40" s="23"/>
      <c r="S40" s="23"/>
      <c r="T40" s="215"/>
      <c r="U40" s="210"/>
      <c r="V40" s="210"/>
      <c r="W40" s="210"/>
      <c r="X40" s="210"/>
      <c r="Y40" s="210"/>
      <c r="Z40" s="210"/>
      <c r="AA40" s="210"/>
      <c r="AB40" s="210"/>
      <c r="AC40" s="210"/>
    </row>
    <row r="41" spans="1:29" s="1" customFormat="1" ht="12.75" customHeight="1" x14ac:dyDescent="0.2">
      <c r="A41" s="358"/>
      <c r="B41" s="10"/>
      <c r="C41" s="10"/>
      <c r="D41" s="340" t="s">
        <v>89</v>
      </c>
      <c r="E41" s="340"/>
      <c r="F41" s="340"/>
      <c r="G41" s="340"/>
      <c r="H41" s="340"/>
      <c r="I41" s="340"/>
      <c r="J41" s="340"/>
      <c r="K41" s="340"/>
      <c r="L41" s="249">
        <f>SUM(M23)</f>
        <v>0</v>
      </c>
      <c r="M41" s="247"/>
      <c r="N41" s="209"/>
      <c r="O41" s="209"/>
      <c r="P41" s="19"/>
      <c r="Q41" s="19"/>
      <c r="R41" s="23"/>
      <c r="S41" s="23"/>
      <c r="T41" s="215"/>
      <c r="U41" s="210"/>
      <c r="V41" s="210"/>
      <c r="W41" s="210"/>
      <c r="X41" s="210"/>
      <c r="Y41" s="210"/>
      <c r="Z41" s="210"/>
      <c r="AA41" s="210"/>
      <c r="AB41" s="210"/>
      <c r="AC41" s="210"/>
    </row>
    <row r="42" spans="1:29" s="1" customFormat="1" ht="12.75" customHeight="1" x14ac:dyDescent="0.2">
      <c r="A42" s="358"/>
      <c r="B42" s="10"/>
      <c r="C42" s="10"/>
      <c r="D42" s="340" t="s">
        <v>4</v>
      </c>
      <c r="E42" s="340"/>
      <c r="F42" s="340"/>
      <c r="G42" s="246"/>
      <c r="H42" s="327">
        <f>SUM(M33)</f>
        <v>0</v>
      </c>
      <c r="I42" s="327"/>
      <c r="J42" s="327"/>
      <c r="K42" s="327"/>
      <c r="L42" s="327"/>
      <c r="M42" s="242"/>
      <c r="N42" s="22"/>
      <c r="O42" s="22"/>
      <c r="P42" s="19"/>
      <c r="Q42" s="19"/>
      <c r="R42" s="17"/>
      <c r="S42" s="17"/>
      <c r="T42" s="18"/>
      <c r="U42" s="5"/>
      <c r="V42" s="5"/>
      <c r="W42" s="5"/>
      <c r="X42" s="5"/>
      <c r="Y42" s="5"/>
      <c r="Z42" s="5"/>
      <c r="AA42" s="5"/>
      <c r="AB42" s="5"/>
      <c r="AC42" s="5"/>
    </row>
    <row r="43" spans="1:29" s="1" customFormat="1" ht="12.75" customHeight="1" x14ac:dyDescent="0.2">
      <c r="A43" s="358"/>
      <c r="B43" s="10"/>
      <c r="C43" s="10"/>
      <c r="D43" s="340" t="s">
        <v>12</v>
      </c>
      <c r="E43" s="340"/>
      <c r="F43" s="340"/>
      <c r="G43" s="258">
        <f>SUM(M25)</f>
        <v>0</v>
      </c>
      <c r="H43" s="327">
        <f>ROUND(((M35+M46)*G43)*20,0)/20</f>
        <v>0</v>
      </c>
      <c r="I43" s="327"/>
      <c r="J43" s="327"/>
      <c r="K43" s="327"/>
      <c r="L43" s="327"/>
      <c r="M43" s="242"/>
      <c r="N43" s="22"/>
      <c r="O43" s="22"/>
      <c r="P43" s="19"/>
      <c r="Q43" s="19"/>
      <c r="R43" s="17"/>
      <c r="S43" s="17"/>
      <c r="T43" s="18"/>
      <c r="U43" s="5"/>
      <c r="V43" s="5"/>
      <c r="W43" s="5"/>
      <c r="X43" s="5"/>
      <c r="Y43" s="5"/>
      <c r="Z43" s="5"/>
      <c r="AA43" s="5"/>
      <c r="AB43" s="5"/>
      <c r="AC43" s="5"/>
    </row>
    <row r="44" spans="1:29" s="1" customFormat="1" ht="12.75" customHeight="1" x14ac:dyDescent="0.2">
      <c r="A44" s="358"/>
      <c r="B44" s="11"/>
      <c r="C44" s="11"/>
      <c r="D44" s="256" t="s">
        <v>145</v>
      </c>
      <c r="E44" s="256"/>
      <c r="F44" s="256"/>
      <c r="G44" s="343"/>
      <c r="H44" s="343"/>
      <c r="I44" s="257"/>
      <c r="J44" s="257"/>
      <c r="K44" s="257"/>
      <c r="L44" s="257">
        <f>SUM(E25)</f>
        <v>0</v>
      </c>
      <c r="M44" s="243">
        <f>SUM(H36,H37,H38,H39,H40,L41,H42,H43,L44)</f>
        <v>0</v>
      </c>
      <c r="N44" s="22"/>
      <c r="O44" s="22"/>
      <c r="P44" s="19"/>
      <c r="Q44" s="19"/>
      <c r="R44" s="17"/>
      <c r="S44" s="17"/>
      <c r="T44" s="18"/>
      <c r="U44" s="5"/>
      <c r="V44" s="5"/>
      <c r="W44" s="5"/>
      <c r="X44" s="5"/>
      <c r="Y44" s="5"/>
      <c r="Z44" s="5"/>
      <c r="AA44" s="5"/>
      <c r="AB44" s="5"/>
      <c r="AC44" s="5"/>
    </row>
    <row r="45" spans="1:29" s="1" customFormat="1" ht="12.75" customHeight="1" x14ac:dyDescent="0.2">
      <c r="A45" s="358"/>
      <c r="B45" s="239" t="s">
        <v>13</v>
      </c>
      <c r="C45" s="239"/>
      <c r="D45" s="239"/>
      <c r="E45" s="246"/>
      <c r="F45" s="246"/>
      <c r="G45" s="246"/>
      <c r="H45" s="246"/>
      <c r="I45" s="246"/>
      <c r="J45" s="246"/>
      <c r="K45" s="246"/>
      <c r="L45" s="246"/>
      <c r="M45" s="244">
        <f>SUM(M35-M44)</f>
        <v>0</v>
      </c>
      <c r="N45" s="22"/>
      <c r="O45" s="22"/>
      <c r="P45" s="19"/>
      <c r="Q45" s="19"/>
      <c r="R45" s="17"/>
      <c r="S45" s="17"/>
      <c r="T45" s="18"/>
      <c r="U45" s="5"/>
      <c r="V45" s="5"/>
      <c r="W45" s="5"/>
      <c r="X45" s="5"/>
      <c r="Y45" s="5"/>
      <c r="Z45" s="5"/>
      <c r="AA45" s="5"/>
      <c r="AB45" s="5"/>
      <c r="AC45" s="5"/>
    </row>
    <row r="46" spans="1:29" s="1" customFormat="1" ht="12.75" customHeight="1" x14ac:dyDescent="0.2">
      <c r="A46" s="358"/>
      <c r="B46" s="239" t="s">
        <v>147</v>
      </c>
      <c r="C46" s="239"/>
      <c r="D46" s="239"/>
      <c r="E46" s="246"/>
      <c r="F46" s="246"/>
      <c r="G46" s="246"/>
      <c r="H46" s="246"/>
      <c r="I46" s="246"/>
      <c r="J46" s="246"/>
      <c r="K46" s="246"/>
      <c r="L46" s="246"/>
      <c r="M46" s="242">
        <f>SUM(E23)</f>
        <v>0</v>
      </c>
      <c r="N46" s="22"/>
      <c r="O46" s="22"/>
      <c r="P46" s="19"/>
      <c r="Q46" s="19"/>
      <c r="R46" s="17"/>
      <c r="S46" s="17"/>
      <c r="T46" s="18"/>
      <c r="U46" s="5"/>
      <c r="V46" s="5"/>
      <c r="W46" s="5"/>
      <c r="X46" s="5"/>
      <c r="Y46" s="5"/>
      <c r="Z46" s="5"/>
      <c r="AA46" s="5"/>
      <c r="AB46" s="5"/>
      <c r="AC46" s="5"/>
    </row>
    <row r="47" spans="1:29" s="1" customFormat="1" ht="13.5" customHeight="1" thickBot="1" x14ac:dyDescent="0.25">
      <c r="A47" s="359"/>
      <c r="B47" s="250" t="s">
        <v>14</v>
      </c>
      <c r="C47" s="250"/>
      <c r="D47" s="250"/>
      <c r="E47" s="251"/>
      <c r="F47" s="251"/>
      <c r="G47" s="251"/>
      <c r="H47" s="251"/>
      <c r="I47" s="251"/>
      <c r="J47" s="251"/>
      <c r="K47" s="251"/>
      <c r="L47" s="251"/>
      <c r="M47" s="252">
        <f>SUM(M45:M46)</f>
        <v>0</v>
      </c>
      <c r="N47" s="22"/>
      <c r="O47" s="22"/>
      <c r="P47" s="19"/>
      <c r="Q47" s="19"/>
      <c r="R47" s="17"/>
      <c r="S47" s="17"/>
      <c r="T47" s="18"/>
      <c r="U47" s="5"/>
      <c r="V47" s="5"/>
      <c r="W47" s="5"/>
      <c r="X47" s="5"/>
      <c r="Y47" s="5"/>
      <c r="Z47" s="5"/>
      <c r="AA47" s="5"/>
      <c r="AB47" s="5"/>
      <c r="AC47" s="5"/>
    </row>
    <row r="48" spans="1:29" s="210" customFormat="1" ht="13.5" thickBot="1" x14ac:dyDescent="0.25">
      <c r="A48" s="301"/>
      <c r="B48" s="302"/>
      <c r="C48" s="302"/>
      <c r="D48" s="302"/>
      <c r="E48" s="303"/>
      <c r="F48" s="303"/>
      <c r="G48" s="303"/>
      <c r="H48" s="303"/>
      <c r="I48" s="303"/>
      <c r="J48" s="303"/>
      <c r="K48" s="303"/>
      <c r="L48" s="303"/>
      <c r="M48" s="303"/>
      <c r="N48" s="22"/>
      <c r="O48" s="22"/>
      <c r="P48" s="19"/>
      <c r="Q48" s="19"/>
      <c r="R48" s="17"/>
      <c r="S48" s="17"/>
      <c r="T48" s="18"/>
      <c r="U48" s="5"/>
      <c r="V48" s="5"/>
      <c r="W48" s="5"/>
      <c r="X48" s="5"/>
      <c r="Y48" s="5"/>
      <c r="Z48" s="5"/>
      <c r="AA48" s="5"/>
      <c r="AB48" s="5"/>
      <c r="AC48" s="5"/>
    </row>
    <row r="49" spans="1:29" s="1" customFormat="1" ht="13.5" thickBot="1" x14ac:dyDescent="0.25">
      <c r="A49" s="344" t="s">
        <v>121</v>
      </c>
      <c r="B49" s="345"/>
      <c r="C49" s="345"/>
      <c r="D49" s="345"/>
      <c r="E49" s="345"/>
      <c r="F49" s="345"/>
      <c r="G49" s="345"/>
      <c r="H49" s="345"/>
      <c r="I49" s="345"/>
      <c r="J49" s="345"/>
      <c r="K49" s="345"/>
      <c r="L49" s="345"/>
      <c r="M49" s="346"/>
      <c r="N49" s="22"/>
      <c r="O49" s="22"/>
      <c r="P49" s="19"/>
      <c r="Q49" s="19"/>
      <c r="R49" s="17"/>
      <c r="S49" s="17"/>
      <c r="T49" s="18"/>
      <c r="U49" s="5"/>
      <c r="V49" s="5"/>
      <c r="W49" s="5"/>
      <c r="X49" s="5"/>
      <c r="Y49" s="5"/>
      <c r="Z49" s="5"/>
      <c r="AA49" s="5"/>
      <c r="AB49" s="5"/>
      <c r="AC49" s="5"/>
    </row>
    <row r="50" spans="1:29" s="26" customFormat="1" ht="8.25" customHeight="1" x14ac:dyDescent="0.15">
      <c r="A50" s="226"/>
      <c r="B50" s="229" t="s">
        <v>84</v>
      </c>
      <c r="C50" s="334" t="s">
        <v>83</v>
      </c>
      <c r="D50" s="335"/>
      <c r="E50" s="227"/>
      <c r="F50" s="229" t="s">
        <v>84</v>
      </c>
      <c r="G50" s="334" t="s">
        <v>83</v>
      </c>
      <c r="H50" s="335"/>
      <c r="I50" s="228"/>
      <c r="J50" s="227"/>
      <c r="K50" s="229" t="s">
        <v>84</v>
      </c>
      <c r="L50" s="334" t="s">
        <v>83</v>
      </c>
      <c r="M50" s="341"/>
      <c r="N50" s="216"/>
      <c r="O50" s="216"/>
      <c r="P50" s="217"/>
      <c r="Q50" s="217"/>
      <c r="R50" s="218"/>
      <c r="S50" s="218"/>
      <c r="T50" s="219"/>
      <c r="U50" s="220"/>
      <c r="V50" s="220"/>
      <c r="W50" s="220"/>
      <c r="X50" s="220"/>
      <c r="Y50" s="220"/>
      <c r="Z50" s="220"/>
      <c r="AA50" s="220"/>
      <c r="AB50" s="220"/>
      <c r="AC50" s="220"/>
    </row>
    <row r="51" spans="1:29" s="26" customFormat="1" x14ac:dyDescent="0.2">
      <c r="A51" s="203">
        <v>1</v>
      </c>
      <c r="B51" s="266">
        <v>0</v>
      </c>
      <c r="C51" s="325" t="s">
        <v>85</v>
      </c>
      <c r="D51" s="333"/>
      <c r="E51" s="25">
        <v>11</v>
      </c>
      <c r="F51" s="266">
        <v>0</v>
      </c>
      <c r="G51" s="325" t="s">
        <v>85</v>
      </c>
      <c r="H51" s="336"/>
      <c r="I51" s="333"/>
      <c r="J51" s="25">
        <v>21</v>
      </c>
      <c r="K51" s="266">
        <v>0</v>
      </c>
      <c r="L51" s="325" t="s">
        <v>85</v>
      </c>
      <c r="M51" s="326"/>
      <c r="N51" s="216"/>
      <c r="O51" s="216"/>
      <c r="P51" s="217"/>
      <c r="Q51" s="217"/>
      <c r="R51" s="218"/>
      <c r="S51" s="218"/>
      <c r="T51" s="219"/>
      <c r="U51" s="220"/>
      <c r="V51" s="220"/>
      <c r="W51" s="220"/>
      <c r="X51" s="220"/>
      <c r="Y51" s="220"/>
      <c r="Z51" s="220"/>
      <c r="AA51" s="220"/>
      <c r="AB51" s="220"/>
      <c r="AC51" s="220"/>
    </row>
    <row r="52" spans="1:29" s="26" customFormat="1" x14ac:dyDescent="0.2">
      <c r="A52" s="203">
        <v>2</v>
      </c>
      <c r="B52" s="266">
        <v>0</v>
      </c>
      <c r="C52" s="325" t="s">
        <v>85</v>
      </c>
      <c r="D52" s="333"/>
      <c r="E52" s="25">
        <v>12</v>
      </c>
      <c r="F52" s="266">
        <v>0</v>
      </c>
      <c r="G52" s="325" t="s">
        <v>85</v>
      </c>
      <c r="H52" s="336"/>
      <c r="I52" s="333"/>
      <c r="J52" s="25">
        <v>22</v>
      </c>
      <c r="K52" s="266">
        <v>0</v>
      </c>
      <c r="L52" s="325" t="s">
        <v>85</v>
      </c>
      <c r="M52" s="326"/>
      <c r="N52" s="216"/>
      <c r="O52" s="216"/>
      <c r="P52" s="217"/>
      <c r="Q52" s="217"/>
      <c r="R52" s="218"/>
      <c r="S52" s="218"/>
      <c r="T52" s="219"/>
      <c r="U52" s="220"/>
      <c r="V52" s="220"/>
      <c r="W52" s="220"/>
      <c r="X52" s="220"/>
      <c r="Y52" s="220"/>
      <c r="Z52" s="220"/>
      <c r="AA52" s="220"/>
      <c r="AB52" s="220"/>
      <c r="AC52" s="220"/>
    </row>
    <row r="53" spans="1:29" s="26" customFormat="1" x14ac:dyDescent="0.2">
      <c r="A53" s="203">
        <v>3</v>
      </c>
      <c r="B53" s="266">
        <v>0</v>
      </c>
      <c r="C53" s="325" t="s">
        <v>85</v>
      </c>
      <c r="D53" s="333"/>
      <c r="E53" s="25">
        <v>13</v>
      </c>
      <c r="F53" s="266">
        <v>0</v>
      </c>
      <c r="G53" s="325" t="s">
        <v>85</v>
      </c>
      <c r="H53" s="336"/>
      <c r="I53" s="333"/>
      <c r="J53" s="25">
        <v>23</v>
      </c>
      <c r="K53" s="266">
        <v>0</v>
      </c>
      <c r="L53" s="325" t="s">
        <v>85</v>
      </c>
      <c r="M53" s="326"/>
      <c r="N53" s="216"/>
      <c r="O53" s="216"/>
      <c r="P53" s="217"/>
      <c r="Q53" s="217"/>
      <c r="R53" s="218"/>
      <c r="S53" s="218"/>
      <c r="T53" s="219"/>
      <c r="U53" s="220"/>
      <c r="V53" s="220"/>
      <c r="W53" s="220"/>
      <c r="X53" s="220"/>
      <c r="Y53" s="220"/>
      <c r="Z53" s="220"/>
      <c r="AA53" s="220"/>
      <c r="AB53" s="220"/>
      <c r="AC53" s="220"/>
    </row>
    <row r="54" spans="1:29" s="26" customFormat="1" x14ac:dyDescent="0.2">
      <c r="A54" s="203">
        <v>4</v>
      </c>
      <c r="B54" s="266">
        <v>0</v>
      </c>
      <c r="C54" s="325" t="s">
        <v>85</v>
      </c>
      <c r="D54" s="333"/>
      <c r="E54" s="25">
        <v>14</v>
      </c>
      <c r="F54" s="266">
        <v>0</v>
      </c>
      <c r="G54" s="325" t="s">
        <v>85</v>
      </c>
      <c r="H54" s="336"/>
      <c r="I54" s="333"/>
      <c r="J54" s="25">
        <v>24</v>
      </c>
      <c r="K54" s="266">
        <v>0</v>
      </c>
      <c r="L54" s="325" t="s">
        <v>85</v>
      </c>
      <c r="M54" s="326"/>
      <c r="N54" s="216"/>
      <c r="O54" s="216"/>
      <c r="P54" s="217"/>
      <c r="Q54" s="217"/>
      <c r="R54" s="218"/>
      <c r="S54" s="218"/>
      <c r="T54" s="219"/>
      <c r="U54" s="220"/>
      <c r="V54" s="220"/>
      <c r="W54" s="220"/>
      <c r="X54" s="220"/>
      <c r="Y54" s="220"/>
      <c r="Z54" s="220"/>
      <c r="AA54" s="220"/>
      <c r="AB54" s="220"/>
      <c r="AC54" s="220"/>
    </row>
    <row r="55" spans="1:29" s="26" customFormat="1" x14ac:dyDescent="0.2">
      <c r="A55" s="203">
        <v>5</v>
      </c>
      <c r="B55" s="266">
        <v>0</v>
      </c>
      <c r="C55" s="325" t="s">
        <v>85</v>
      </c>
      <c r="D55" s="333"/>
      <c r="E55" s="25">
        <v>15</v>
      </c>
      <c r="F55" s="266">
        <v>0</v>
      </c>
      <c r="G55" s="325" t="s">
        <v>85</v>
      </c>
      <c r="H55" s="336"/>
      <c r="I55" s="333"/>
      <c r="J55" s="25">
        <v>25</v>
      </c>
      <c r="K55" s="266">
        <v>0</v>
      </c>
      <c r="L55" s="325" t="s">
        <v>85</v>
      </c>
      <c r="M55" s="326"/>
      <c r="N55" s="216"/>
      <c r="O55" s="216"/>
      <c r="P55" s="217"/>
      <c r="Q55" s="217"/>
      <c r="R55" s="218"/>
      <c r="S55" s="218"/>
      <c r="T55" s="219"/>
      <c r="U55" s="220"/>
      <c r="V55" s="220"/>
      <c r="W55" s="220"/>
      <c r="X55" s="220"/>
      <c r="Y55" s="220"/>
      <c r="Z55" s="220"/>
      <c r="AA55" s="220"/>
      <c r="AB55" s="220"/>
      <c r="AC55" s="220"/>
    </row>
    <row r="56" spans="1:29" s="26" customFormat="1" x14ac:dyDescent="0.2">
      <c r="A56" s="203">
        <v>6</v>
      </c>
      <c r="B56" s="266">
        <v>0</v>
      </c>
      <c r="C56" s="325" t="s">
        <v>85</v>
      </c>
      <c r="D56" s="333"/>
      <c r="E56" s="25">
        <v>16</v>
      </c>
      <c r="F56" s="266">
        <v>0</v>
      </c>
      <c r="G56" s="325" t="s">
        <v>85</v>
      </c>
      <c r="H56" s="336"/>
      <c r="I56" s="333"/>
      <c r="J56" s="25">
        <v>26</v>
      </c>
      <c r="K56" s="266">
        <v>0</v>
      </c>
      <c r="L56" s="325" t="s">
        <v>85</v>
      </c>
      <c r="M56" s="326"/>
      <c r="N56" s="216"/>
      <c r="O56" s="216"/>
      <c r="P56" s="217"/>
      <c r="Q56" s="217"/>
      <c r="R56" s="218"/>
      <c r="S56" s="218"/>
      <c r="T56" s="219"/>
      <c r="U56" s="220"/>
      <c r="V56" s="220"/>
      <c r="W56" s="220"/>
      <c r="X56" s="220"/>
      <c r="Y56" s="220"/>
      <c r="Z56" s="220"/>
      <c r="AA56" s="220"/>
      <c r="AB56" s="220"/>
      <c r="AC56" s="220"/>
    </row>
    <row r="57" spans="1:29" s="26" customFormat="1" x14ac:dyDescent="0.2">
      <c r="A57" s="203">
        <v>7</v>
      </c>
      <c r="B57" s="266">
        <v>0</v>
      </c>
      <c r="C57" s="325" t="s">
        <v>85</v>
      </c>
      <c r="D57" s="333"/>
      <c r="E57" s="25">
        <v>17</v>
      </c>
      <c r="F57" s="266">
        <v>0</v>
      </c>
      <c r="G57" s="325" t="s">
        <v>85</v>
      </c>
      <c r="H57" s="336"/>
      <c r="I57" s="333"/>
      <c r="J57" s="25">
        <v>27</v>
      </c>
      <c r="K57" s="266">
        <v>0</v>
      </c>
      <c r="L57" s="325" t="s">
        <v>85</v>
      </c>
      <c r="M57" s="326"/>
      <c r="N57" s="216"/>
      <c r="O57" s="216"/>
      <c r="P57" s="217"/>
      <c r="Q57" s="217"/>
      <c r="R57" s="218"/>
      <c r="S57" s="218"/>
      <c r="T57" s="219"/>
      <c r="U57" s="220"/>
      <c r="V57" s="220"/>
      <c r="W57" s="220"/>
      <c r="X57" s="220"/>
      <c r="Y57" s="220"/>
      <c r="Z57" s="220"/>
      <c r="AA57" s="220"/>
      <c r="AB57" s="220"/>
      <c r="AC57" s="220"/>
    </row>
    <row r="58" spans="1:29" s="26" customFormat="1" x14ac:dyDescent="0.2">
      <c r="A58" s="203">
        <v>8</v>
      </c>
      <c r="B58" s="266">
        <v>0</v>
      </c>
      <c r="C58" s="325" t="s">
        <v>85</v>
      </c>
      <c r="D58" s="333"/>
      <c r="E58" s="25">
        <v>18</v>
      </c>
      <c r="F58" s="266">
        <v>0</v>
      </c>
      <c r="G58" s="325" t="s">
        <v>85</v>
      </c>
      <c r="H58" s="336"/>
      <c r="I58" s="333"/>
      <c r="J58" s="25">
        <v>28</v>
      </c>
      <c r="K58" s="266">
        <v>0</v>
      </c>
      <c r="L58" s="325" t="s">
        <v>85</v>
      </c>
      <c r="M58" s="326"/>
      <c r="N58" s="216"/>
      <c r="O58" s="216"/>
      <c r="P58" s="217"/>
      <c r="Q58" s="217"/>
      <c r="R58" s="218"/>
      <c r="S58" s="218"/>
      <c r="T58" s="219"/>
      <c r="U58" s="220"/>
      <c r="V58" s="220"/>
      <c r="W58" s="220"/>
      <c r="X58" s="220"/>
      <c r="Y58" s="220"/>
      <c r="Z58" s="220"/>
      <c r="AA58" s="220"/>
      <c r="AB58" s="220"/>
      <c r="AC58" s="220"/>
    </row>
    <row r="59" spans="1:29" s="26" customFormat="1" x14ac:dyDescent="0.2">
      <c r="A59" s="203">
        <v>9</v>
      </c>
      <c r="B59" s="266">
        <v>0</v>
      </c>
      <c r="C59" s="325" t="s">
        <v>85</v>
      </c>
      <c r="D59" s="333"/>
      <c r="E59" s="25">
        <v>19</v>
      </c>
      <c r="F59" s="266">
        <v>0</v>
      </c>
      <c r="G59" s="325" t="s">
        <v>85</v>
      </c>
      <c r="H59" s="336"/>
      <c r="I59" s="333"/>
      <c r="J59" s="25">
        <v>29</v>
      </c>
      <c r="K59" s="266">
        <v>0</v>
      </c>
      <c r="L59" s="325" t="s">
        <v>85</v>
      </c>
      <c r="M59" s="326"/>
      <c r="N59" s="216"/>
      <c r="O59" s="216"/>
      <c r="P59" s="217"/>
      <c r="Q59" s="217"/>
      <c r="R59" s="218"/>
      <c r="S59" s="218"/>
      <c r="T59" s="219"/>
      <c r="U59" s="220"/>
      <c r="V59" s="220"/>
      <c r="W59" s="220"/>
      <c r="X59" s="220"/>
      <c r="Y59" s="220"/>
      <c r="Z59" s="220"/>
      <c r="AA59" s="220"/>
      <c r="AB59" s="220"/>
      <c r="AC59" s="220"/>
    </row>
    <row r="60" spans="1:29" s="26" customFormat="1" ht="13.5" customHeight="1" thickBot="1" x14ac:dyDescent="0.25">
      <c r="A60" s="204">
        <v>10</v>
      </c>
      <c r="B60" s="267">
        <v>0</v>
      </c>
      <c r="C60" s="331" t="s">
        <v>85</v>
      </c>
      <c r="D60" s="332"/>
      <c r="E60" s="205">
        <v>20</v>
      </c>
      <c r="F60" s="267">
        <v>0</v>
      </c>
      <c r="G60" s="331" t="s">
        <v>85</v>
      </c>
      <c r="H60" s="348"/>
      <c r="I60" s="332"/>
      <c r="J60" s="25">
        <v>30</v>
      </c>
      <c r="K60" s="266">
        <v>0</v>
      </c>
      <c r="L60" s="325" t="s">
        <v>85</v>
      </c>
      <c r="M60" s="326"/>
      <c r="N60" s="216"/>
      <c r="O60" s="216"/>
      <c r="P60" s="217"/>
      <c r="Q60" s="217"/>
      <c r="R60" s="218"/>
      <c r="S60" s="218"/>
      <c r="T60" s="219"/>
      <c r="U60" s="220"/>
      <c r="V60" s="220"/>
      <c r="W60" s="220"/>
      <c r="X60" s="220"/>
      <c r="Y60" s="220"/>
      <c r="Z60" s="220"/>
      <c r="AA60" s="220"/>
      <c r="AB60" s="220"/>
      <c r="AC60" s="220"/>
    </row>
    <row r="61" spans="1:29" s="27" customFormat="1" ht="13.5" thickBot="1" x14ac:dyDescent="0.25">
      <c r="A61" s="35"/>
      <c r="B61" s="33"/>
      <c r="C61" s="33"/>
      <c r="D61" s="33"/>
      <c r="E61" s="34"/>
      <c r="F61" s="34"/>
      <c r="G61" s="34"/>
      <c r="H61" s="34"/>
      <c r="I61" s="34"/>
      <c r="J61" s="206">
        <v>31</v>
      </c>
      <c r="K61" s="268">
        <v>0</v>
      </c>
      <c r="L61" s="360" t="s">
        <v>85</v>
      </c>
      <c r="M61" s="361"/>
      <c r="N61" s="216"/>
      <c r="O61" s="216"/>
      <c r="P61" s="217"/>
      <c r="Q61" s="217"/>
      <c r="R61" s="218"/>
      <c r="S61" s="218"/>
      <c r="T61" s="219"/>
      <c r="U61" s="220"/>
      <c r="V61" s="220"/>
      <c r="W61" s="220"/>
      <c r="X61" s="220"/>
      <c r="Y61" s="220"/>
      <c r="Z61" s="220"/>
      <c r="AA61" s="220"/>
      <c r="AB61" s="220"/>
      <c r="AC61" s="220"/>
    </row>
    <row r="62" spans="1:29" s="27" customFormat="1" ht="13.5" thickBot="1" x14ac:dyDescent="0.25">
      <c r="A62" s="254"/>
      <c r="B62" s="320"/>
      <c r="C62" s="320"/>
      <c r="D62" s="354" t="str">
        <f>(E9)</f>
        <v>Januar</v>
      </c>
      <c r="E62" s="355"/>
      <c r="F62" s="321">
        <v>0</v>
      </c>
      <c r="G62" s="34"/>
      <c r="H62" s="352" t="s">
        <v>118</v>
      </c>
      <c r="I62" s="352"/>
      <c r="J62" s="352"/>
      <c r="K62" s="319">
        <f>SUM(B51:B60,F51:F60,K51:K61)</f>
        <v>0</v>
      </c>
      <c r="L62" s="202"/>
      <c r="M62" s="28"/>
      <c r="N62" s="216"/>
      <c r="O62" s="216"/>
      <c r="P62" s="217"/>
      <c r="Q62" s="217"/>
      <c r="R62" s="218"/>
      <c r="S62" s="218"/>
      <c r="T62" s="219"/>
      <c r="U62" s="220"/>
      <c r="V62" s="220"/>
      <c r="W62" s="220"/>
      <c r="X62" s="220"/>
      <c r="Y62" s="220"/>
      <c r="Z62" s="220"/>
      <c r="AA62" s="220"/>
      <c r="AB62" s="220"/>
      <c r="AC62" s="220"/>
    </row>
    <row r="63" spans="1:29" s="210" customFormat="1" x14ac:dyDescent="0.2">
      <c r="A63" s="207"/>
      <c r="B63" s="208"/>
      <c r="C63" s="208"/>
      <c r="D63" s="208"/>
      <c r="E63" s="209"/>
      <c r="F63" s="209"/>
      <c r="G63" s="209"/>
      <c r="H63" s="209"/>
      <c r="I63" s="209"/>
      <c r="J63" s="209"/>
      <c r="K63" s="209"/>
      <c r="L63" s="209"/>
      <c r="M63" s="209"/>
      <c r="N63" s="22"/>
      <c r="O63" s="22"/>
      <c r="P63" s="19"/>
      <c r="Q63" s="19"/>
      <c r="R63" s="17"/>
      <c r="S63" s="17"/>
      <c r="T63" s="18"/>
      <c r="U63" s="5"/>
      <c r="V63" s="5"/>
      <c r="W63" s="5"/>
      <c r="X63" s="5"/>
      <c r="Y63" s="5"/>
      <c r="Z63" s="5"/>
      <c r="AA63" s="5"/>
      <c r="AB63" s="5"/>
      <c r="AC63" s="5"/>
    </row>
    <row r="64" spans="1:29" s="1" customFormat="1" ht="13.5" customHeight="1" x14ac:dyDescent="0.2">
      <c r="A64" s="351" t="s">
        <v>142</v>
      </c>
      <c r="B64" s="351"/>
      <c r="C64" s="351"/>
      <c r="D64" s="351"/>
      <c r="E64" s="353">
        <f>SUM(H11)</f>
        <v>42399</v>
      </c>
      <c r="F64" s="353"/>
      <c r="G64" s="350" t="s">
        <v>141</v>
      </c>
      <c r="H64" s="350"/>
      <c r="I64" s="350"/>
      <c r="J64" s="350"/>
      <c r="K64" s="350"/>
      <c r="L64" s="350"/>
      <c r="M64" s="350"/>
      <c r="N64" s="22"/>
      <c r="O64" s="22"/>
      <c r="P64" s="19"/>
      <c r="Q64" s="19"/>
      <c r="R64" s="17"/>
      <c r="S64" s="17"/>
      <c r="T64" s="18"/>
      <c r="U64" s="5"/>
      <c r="V64" s="5"/>
      <c r="W64" s="5"/>
      <c r="X64" s="5"/>
      <c r="Y64" s="5"/>
      <c r="Z64" s="5"/>
      <c r="AA64" s="5"/>
      <c r="AB64" s="5"/>
      <c r="AC64" s="5"/>
    </row>
    <row r="65" spans="1:29" s="1" customFormat="1" x14ac:dyDescent="0.2">
      <c r="A65" s="351" t="s">
        <v>143</v>
      </c>
      <c r="B65" s="351"/>
      <c r="C65" s="351"/>
      <c r="D65" s="351"/>
      <c r="E65" s="351"/>
      <c r="F65" s="351"/>
      <c r="G65" s="351"/>
      <c r="H65" s="351"/>
      <c r="I65" s="351"/>
      <c r="J65" s="351"/>
      <c r="K65" s="351"/>
      <c r="L65" s="351"/>
      <c r="M65" s="351"/>
      <c r="N65" s="22"/>
      <c r="O65" s="22"/>
      <c r="P65" s="19"/>
      <c r="Q65" s="19"/>
      <c r="R65" s="17"/>
      <c r="S65" s="17"/>
      <c r="T65" s="18"/>
      <c r="U65" s="5"/>
      <c r="V65" s="5"/>
      <c r="W65" s="5"/>
      <c r="X65" s="5"/>
      <c r="Y65" s="5"/>
      <c r="Z65" s="5"/>
      <c r="AA65" s="5"/>
      <c r="AB65" s="5"/>
      <c r="AC65" s="5"/>
    </row>
    <row r="66" spans="1:29" s="1" customFormat="1" ht="9" customHeight="1" x14ac:dyDescent="0.2">
      <c r="A66" s="24"/>
      <c r="B66" s="10"/>
      <c r="C66" s="10"/>
      <c r="D66" s="10"/>
      <c r="E66" s="9"/>
      <c r="F66" s="9"/>
      <c r="G66" s="9"/>
      <c r="H66" s="9"/>
      <c r="I66" s="9"/>
      <c r="J66" s="9"/>
      <c r="K66" s="9"/>
      <c r="L66" s="9"/>
      <c r="M66" s="9"/>
      <c r="N66" s="22"/>
      <c r="O66" s="22"/>
      <c r="P66" s="19"/>
      <c r="Q66" s="19"/>
      <c r="R66" s="17"/>
      <c r="S66" s="17"/>
      <c r="T66" s="18"/>
      <c r="U66" s="5"/>
      <c r="V66" s="5"/>
      <c r="W66" s="5"/>
      <c r="X66" s="5"/>
      <c r="Y66" s="5"/>
      <c r="Z66" s="5"/>
      <c r="AA66" s="5"/>
      <c r="AB66" s="5"/>
      <c r="AC66" s="5"/>
    </row>
    <row r="67" spans="1:29" s="1" customFormat="1" x14ac:dyDescent="0.2">
      <c r="A67" s="347" t="s">
        <v>119</v>
      </c>
      <c r="B67" s="347"/>
      <c r="C67" s="347"/>
      <c r="D67" s="347"/>
      <c r="E67" s="347"/>
      <c r="F67" s="347"/>
      <c r="G67" s="9"/>
      <c r="H67" s="10"/>
      <c r="I67" s="10"/>
      <c r="J67" s="10"/>
      <c r="K67" s="10"/>
      <c r="L67" s="10"/>
      <c r="M67" s="10"/>
      <c r="N67" s="22"/>
      <c r="O67" s="22"/>
      <c r="P67" s="19"/>
      <c r="Q67" s="19"/>
      <c r="R67" s="17"/>
      <c r="S67" s="17"/>
      <c r="T67" s="18"/>
      <c r="U67" s="5"/>
      <c r="V67" s="5"/>
      <c r="W67" s="5"/>
      <c r="X67" s="5"/>
      <c r="Y67" s="5"/>
      <c r="Z67" s="5"/>
      <c r="AA67" s="5"/>
      <c r="AB67" s="5"/>
      <c r="AC67" s="5"/>
    </row>
    <row r="68" spans="1:29" s="1" customFormat="1" ht="9" customHeight="1" x14ac:dyDescent="0.2">
      <c r="A68" s="24"/>
      <c r="B68" s="10"/>
      <c r="C68" s="10"/>
      <c r="D68" s="10"/>
      <c r="E68" s="9"/>
      <c r="F68" s="9"/>
      <c r="G68" s="9"/>
      <c r="H68" s="9"/>
      <c r="I68" s="9"/>
      <c r="J68" s="9"/>
      <c r="K68" s="9"/>
      <c r="L68" s="9"/>
      <c r="M68" s="9"/>
      <c r="N68" s="22"/>
      <c r="O68" s="22"/>
      <c r="P68" s="19"/>
      <c r="Q68" s="19"/>
      <c r="R68" s="17"/>
      <c r="S68" s="17"/>
      <c r="T68" s="18"/>
      <c r="U68" s="5"/>
      <c r="V68" s="5"/>
      <c r="W68" s="5"/>
      <c r="X68" s="5"/>
      <c r="Y68" s="5"/>
      <c r="Z68" s="5"/>
      <c r="AA68" s="5"/>
      <c r="AB68" s="5"/>
      <c r="AC68" s="5"/>
    </row>
    <row r="69" spans="1:29" s="4" customFormat="1" x14ac:dyDescent="0.2">
      <c r="A69" s="347" t="s">
        <v>120</v>
      </c>
      <c r="B69" s="347"/>
      <c r="C69" s="347"/>
      <c r="D69" s="347"/>
      <c r="E69" s="347"/>
      <c r="F69" s="347"/>
      <c r="G69" s="10"/>
      <c r="H69" s="349" t="s">
        <v>0</v>
      </c>
      <c r="I69" s="349"/>
      <c r="J69" s="349"/>
      <c r="K69" s="349"/>
      <c r="L69" s="349"/>
      <c r="M69" s="349"/>
      <c r="N69" s="221"/>
      <c r="O69" s="221"/>
      <c r="P69" s="222"/>
      <c r="Q69" s="222"/>
      <c r="R69" s="223"/>
      <c r="S69" s="223"/>
      <c r="T69" s="224"/>
      <c r="U69" s="225"/>
      <c r="V69" s="225"/>
      <c r="W69" s="225"/>
      <c r="X69" s="225"/>
      <c r="Y69" s="225"/>
      <c r="Z69" s="225"/>
      <c r="AA69" s="225"/>
      <c r="AB69" s="225"/>
      <c r="AC69" s="225"/>
    </row>
    <row r="70" spans="1:29" s="1" customFormat="1" x14ac:dyDescent="0.2">
      <c r="A70" s="24"/>
      <c r="B70" s="10"/>
      <c r="C70" s="10"/>
      <c r="D70" s="10"/>
      <c r="E70" s="9"/>
      <c r="F70" s="9"/>
      <c r="G70" s="9"/>
      <c r="H70" s="9"/>
      <c r="I70" s="9"/>
      <c r="J70" s="9"/>
      <c r="K70" s="9"/>
      <c r="L70" s="9"/>
      <c r="M70" s="9"/>
      <c r="N70" s="22"/>
      <c r="O70" s="22"/>
      <c r="P70" s="19"/>
      <c r="Q70" s="19"/>
      <c r="R70" s="17"/>
      <c r="S70" s="17"/>
      <c r="T70" s="18"/>
      <c r="U70" s="5"/>
      <c r="V70" s="5"/>
      <c r="W70" s="5"/>
      <c r="X70" s="5"/>
      <c r="Y70" s="5"/>
      <c r="Z70" s="5"/>
      <c r="AA70" s="5"/>
      <c r="AB70" s="5"/>
      <c r="AC70" s="5"/>
    </row>
    <row r="71" spans="1:29" s="1" customFormat="1" x14ac:dyDescent="0.2">
      <c r="A71" s="24"/>
      <c r="B71" s="10"/>
      <c r="C71" s="10"/>
      <c r="D71" s="10"/>
      <c r="E71" s="9"/>
      <c r="F71" s="9"/>
      <c r="G71" s="9"/>
      <c r="H71" s="9"/>
      <c r="I71" s="9"/>
      <c r="J71" s="9"/>
      <c r="K71" s="9"/>
      <c r="L71" s="9"/>
      <c r="M71" s="9"/>
      <c r="N71" s="22"/>
      <c r="O71" s="22"/>
      <c r="P71" s="19"/>
      <c r="Q71" s="19"/>
      <c r="R71" s="17"/>
      <c r="S71" s="17"/>
      <c r="T71" s="18"/>
      <c r="U71" s="5"/>
      <c r="V71" s="5"/>
      <c r="W71" s="5"/>
      <c r="X71" s="5"/>
      <c r="Y71" s="5"/>
      <c r="Z71" s="5"/>
      <c r="AA71" s="5"/>
      <c r="AB71" s="5"/>
      <c r="AC71" s="5"/>
    </row>
    <row r="72" spans="1:29" s="1" customFormat="1" x14ac:dyDescent="0.2">
      <c r="A72" s="13"/>
      <c r="B72" s="4"/>
      <c r="C72" s="4"/>
      <c r="D72" s="4"/>
      <c r="N72" s="22"/>
      <c r="O72" s="22"/>
      <c r="P72" s="19"/>
      <c r="Q72" s="19"/>
      <c r="R72" s="17"/>
      <c r="S72" s="17"/>
      <c r="T72" s="18"/>
      <c r="U72" s="5"/>
      <c r="V72" s="5"/>
      <c r="W72" s="5"/>
      <c r="X72" s="5"/>
      <c r="Y72" s="5"/>
      <c r="Z72" s="5"/>
      <c r="AA72" s="5"/>
      <c r="AB72" s="5"/>
      <c r="AC72" s="5"/>
    </row>
    <row r="73" spans="1:29" s="1" customFormat="1" x14ac:dyDescent="0.2">
      <c r="A73" s="13"/>
      <c r="B73" s="4"/>
      <c r="C73" s="4"/>
      <c r="D73" s="4"/>
      <c r="N73" s="22"/>
      <c r="O73" s="22"/>
      <c r="P73" s="19"/>
      <c r="Q73" s="19"/>
      <c r="R73" s="17"/>
      <c r="S73" s="17"/>
      <c r="T73" s="18"/>
      <c r="U73" s="5"/>
      <c r="V73" s="5"/>
      <c r="W73" s="5"/>
      <c r="X73" s="5"/>
      <c r="Y73" s="5"/>
      <c r="Z73" s="5"/>
      <c r="AA73" s="5"/>
      <c r="AB73" s="5"/>
      <c r="AC73" s="5"/>
    </row>
    <row r="74" spans="1:29" s="1" customFormat="1" x14ac:dyDescent="0.2">
      <c r="A74" s="13"/>
      <c r="B74" s="4"/>
      <c r="C74" s="4"/>
      <c r="D74" s="4"/>
      <c r="N74" s="22"/>
      <c r="O74" s="22"/>
      <c r="P74" s="19"/>
      <c r="Q74" s="19"/>
      <c r="R74" s="17"/>
      <c r="S74" s="17"/>
      <c r="T74" s="18"/>
      <c r="U74" s="5"/>
      <c r="V74" s="5"/>
      <c r="W74" s="5"/>
      <c r="X74" s="5"/>
      <c r="Y74" s="5"/>
      <c r="Z74" s="5"/>
      <c r="AA74" s="5"/>
      <c r="AB74" s="5"/>
      <c r="AC74" s="5"/>
    </row>
    <row r="75" spans="1:29" s="1" customFormat="1" x14ac:dyDescent="0.2">
      <c r="A75" s="13"/>
      <c r="B75" s="4"/>
      <c r="C75" s="4"/>
      <c r="D75" s="4"/>
      <c r="N75" s="22"/>
      <c r="O75" s="22"/>
      <c r="P75" s="19"/>
      <c r="Q75" s="19"/>
      <c r="R75" s="17"/>
      <c r="S75" s="17"/>
      <c r="T75" s="18"/>
      <c r="U75" s="5"/>
      <c r="V75" s="5"/>
      <c r="W75" s="5"/>
      <c r="X75" s="5"/>
      <c r="Y75" s="5"/>
      <c r="Z75" s="5"/>
      <c r="AA75" s="5"/>
      <c r="AB75" s="5"/>
      <c r="AC75" s="5"/>
    </row>
    <row r="76" spans="1:29" s="1" customFormat="1" x14ac:dyDescent="0.2">
      <c r="A76" s="13"/>
      <c r="B76" s="4"/>
      <c r="C76" s="4"/>
      <c r="D76" s="4"/>
      <c r="N76" s="22"/>
      <c r="O76" s="22"/>
      <c r="P76" s="19"/>
      <c r="Q76" s="19"/>
      <c r="R76" s="17"/>
      <c r="S76" s="17"/>
      <c r="T76" s="18"/>
      <c r="U76" s="5"/>
      <c r="V76" s="5"/>
      <c r="W76" s="5"/>
      <c r="X76" s="5"/>
      <c r="Y76" s="5"/>
      <c r="Z76" s="5"/>
      <c r="AA76" s="5"/>
      <c r="AB76" s="5"/>
      <c r="AC76" s="5"/>
    </row>
    <row r="77" spans="1:29" s="1" customFormat="1" x14ac:dyDescent="0.2">
      <c r="A77" s="13"/>
      <c r="B77" s="4"/>
      <c r="C77" s="4"/>
      <c r="D77" s="4"/>
      <c r="N77" s="22"/>
      <c r="O77" s="22"/>
      <c r="P77" s="19"/>
      <c r="Q77" s="19"/>
      <c r="R77" s="17"/>
      <c r="S77" s="17"/>
      <c r="T77" s="18"/>
      <c r="U77" s="5"/>
      <c r="V77" s="5"/>
      <c r="W77" s="5"/>
      <c r="X77" s="5"/>
      <c r="Y77" s="5"/>
      <c r="Z77" s="5"/>
      <c r="AA77" s="5"/>
      <c r="AB77" s="5"/>
      <c r="AC77" s="5"/>
    </row>
    <row r="78" spans="1:29" s="1" customFormat="1" x14ac:dyDescent="0.2">
      <c r="A78" s="13"/>
      <c r="B78" s="4"/>
      <c r="C78" s="4"/>
      <c r="D78" s="4"/>
      <c r="N78" s="22"/>
      <c r="O78" s="22"/>
      <c r="P78" s="19"/>
      <c r="Q78" s="19"/>
      <c r="R78" s="17"/>
      <c r="S78" s="17"/>
      <c r="T78" s="18"/>
      <c r="U78" s="5"/>
      <c r="V78" s="5"/>
      <c r="W78" s="5"/>
      <c r="X78" s="5"/>
      <c r="Y78" s="5"/>
      <c r="Z78" s="5"/>
      <c r="AA78" s="5"/>
      <c r="AB78" s="5"/>
      <c r="AC78" s="5"/>
    </row>
    <row r="79" spans="1:29" s="1" customFormat="1" x14ac:dyDescent="0.2">
      <c r="A79" s="13"/>
      <c r="B79" s="4"/>
      <c r="C79" s="4"/>
      <c r="D79" s="4"/>
      <c r="N79" s="22"/>
      <c r="O79" s="22"/>
      <c r="P79" s="19"/>
      <c r="Q79" s="19"/>
      <c r="R79" s="17"/>
      <c r="S79" s="17"/>
      <c r="T79" s="18"/>
      <c r="U79" s="5"/>
      <c r="V79" s="5"/>
      <c r="W79" s="5"/>
      <c r="X79" s="5"/>
      <c r="Y79" s="5"/>
      <c r="Z79" s="5"/>
      <c r="AA79" s="5"/>
      <c r="AB79" s="5"/>
      <c r="AC79" s="5"/>
    </row>
    <row r="80" spans="1:29" s="1" customFormat="1" x14ac:dyDescent="0.2">
      <c r="A80" s="13"/>
      <c r="B80" s="4"/>
      <c r="C80" s="4"/>
      <c r="D80" s="4"/>
      <c r="N80" s="22"/>
      <c r="O80" s="22"/>
      <c r="P80" s="19"/>
      <c r="Q80" s="19"/>
      <c r="R80" s="17"/>
      <c r="S80" s="17"/>
      <c r="T80" s="18"/>
      <c r="U80" s="5"/>
      <c r="V80" s="5"/>
      <c r="W80" s="5"/>
      <c r="X80" s="5"/>
      <c r="Y80" s="5"/>
      <c r="Z80" s="5"/>
      <c r="AA80" s="5"/>
      <c r="AB80" s="5"/>
      <c r="AC80" s="5"/>
    </row>
    <row r="81" spans="1:29" s="1" customFormat="1" x14ac:dyDescent="0.2">
      <c r="A81" s="13"/>
      <c r="B81" s="4"/>
      <c r="C81" s="4"/>
      <c r="D81" s="4"/>
      <c r="N81" s="22"/>
      <c r="O81" s="22"/>
      <c r="P81" s="19"/>
      <c r="Q81" s="19"/>
      <c r="R81" s="17"/>
      <c r="S81" s="17"/>
      <c r="T81" s="18"/>
      <c r="U81" s="5"/>
      <c r="V81" s="5"/>
      <c r="W81" s="5"/>
      <c r="X81" s="5"/>
      <c r="Y81" s="5"/>
      <c r="Z81" s="5"/>
      <c r="AA81" s="5"/>
      <c r="AB81" s="5"/>
      <c r="AC81" s="5"/>
    </row>
    <row r="82" spans="1:29" s="1" customFormat="1" x14ac:dyDescent="0.2">
      <c r="A82" s="13"/>
      <c r="B82" s="4"/>
      <c r="C82" s="4"/>
      <c r="D82" s="4"/>
      <c r="N82" s="22"/>
      <c r="O82" s="22"/>
      <c r="P82" s="19"/>
      <c r="Q82" s="19"/>
      <c r="R82" s="17"/>
      <c r="S82" s="17"/>
      <c r="T82" s="18"/>
      <c r="U82" s="5"/>
      <c r="V82" s="5"/>
      <c r="W82" s="5"/>
      <c r="X82" s="5"/>
      <c r="Y82" s="5"/>
      <c r="Z82" s="5"/>
      <c r="AA82" s="5"/>
      <c r="AB82" s="5"/>
      <c r="AC82" s="5"/>
    </row>
    <row r="83" spans="1:29" s="1" customFormat="1" x14ac:dyDescent="0.2">
      <c r="A83" s="13"/>
      <c r="B83" s="4"/>
      <c r="C83" s="4"/>
      <c r="D83" s="4"/>
      <c r="N83" s="22"/>
      <c r="O83" s="22"/>
      <c r="P83" s="19"/>
      <c r="Q83" s="19"/>
      <c r="R83" s="17"/>
      <c r="S83" s="17"/>
      <c r="T83" s="18"/>
      <c r="U83" s="5"/>
      <c r="V83" s="5"/>
      <c r="W83" s="5"/>
      <c r="X83" s="5"/>
      <c r="Y83" s="5"/>
      <c r="Z83" s="5"/>
      <c r="AA83" s="5"/>
      <c r="AB83" s="5"/>
      <c r="AC83" s="5"/>
    </row>
    <row r="84" spans="1:29" s="1" customFormat="1" x14ac:dyDescent="0.2">
      <c r="A84" s="13"/>
      <c r="N84" s="22"/>
      <c r="O84" s="22"/>
      <c r="P84" s="19"/>
      <c r="Q84" s="19"/>
      <c r="R84" s="17"/>
      <c r="S84" s="17"/>
      <c r="T84" s="18"/>
      <c r="U84" s="5"/>
      <c r="V84" s="5"/>
      <c r="W84" s="5"/>
      <c r="X84" s="5"/>
      <c r="Y84" s="5"/>
      <c r="Z84" s="5"/>
      <c r="AA84" s="5"/>
      <c r="AB84" s="5"/>
      <c r="AC84" s="5"/>
    </row>
    <row r="85" spans="1:29" s="1" customFormat="1" x14ac:dyDescent="0.2">
      <c r="A85" s="13"/>
      <c r="N85" s="22"/>
      <c r="O85" s="22"/>
      <c r="P85" s="19"/>
      <c r="Q85" s="19"/>
      <c r="R85" s="17"/>
      <c r="S85" s="17"/>
      <c r="T85" s="18"/>
      <c r="U85" s="5"/>
      <c r="V85" s="5"/>
      <c r="W85" s="5"/>
      <c r="X85" s="5"/>
      <c r="Y85" s="5"/>
      <c r="Z85" s="5"/>
      <c r="AA85" s="5"/>
      <c r="AB85" s="5"/>
      <c r="AC85" s="5"/>
    </row>
    <row r="86" spans="1:29" s="1" customFormat="1" x14ac:dyDescent="0.2">
      <c r="A86" s="13"/>
      <c r="N86" s="22"/>
      <c r="O86" s="22"/>
      <c r="P86" s="19"/>
      <c r="Q86" s="19"/>
      <c r="R86" s="17"/>
      <c r="S86" s="17"/>
      <c r="T86" s="18"/>
      <c r="U86" s="5"/>
      <c r="V86" s="5"/>
      <c r="W86" s="5"/>
      <c r="X86" s="5"/>
      <c r="Y86" s="5"/>
      <c r="Z86" s="5"/>
      <c r="AA86" s="5"/>
      <c r="AB86" s="5"/>
      <c r="AC86" s="5"/>
    </row>
    <row r="87" spans="1:29" s="1" customFormat="1" x14ac:dyDescent="0.2">
      <c r="A87" s="13"/>
      <c r="N87" s="22"/>
      <c r="O87" s="22"/>
      <c r="P87" s="19"/>
      <c r="Q87" s="19"/>
      <c r="R87" s="17"/>
      <c r="S87" s="17"/>
      <c r="T87" s="18"/>
      <c r="U87" s="5"/>
      <c r="V87" s="5"/>
      <c r="W87" s="5"/>
      <c r="X87" s="5"/>
      <c r="Y87" s="5"/>
      <c r="Z87" s="5"/>
      <c r="AA87" s="5"/>
      <c r="AB87" s="5"/>
      <c r="AC87" s="5"/>
    </row>
    <row r="88" spans="1:29" s="1" customFormat="1" x14ac:dyDescent="0.2">
      <c r="A88" s="13"/>
      <c r="N88" s="22"/>
      <c r="O88" s="22"/>
      <c r="P88" s="19"/>
      <c r="Q88" s="19"/>
      <c r="R88" s="17"/>
      <c r="S88" s="17"/>
      <c r="T88" s="18"/>
      <c r="U88" s="5"/>
      <c r="V88" s="5"/>
      <c r="W88" s="5"/>
      <c r="X88" s="5"/>
      <c r="Y88" s="5"/>
      <c r="Z88" s="5"/>
      <c r="AA88" s="5"/>
      <c r="AB88" s="5"/>
      <c r="AC88" s="5"/>
    </row>
    <row r="89" spans="1:29" s="1" customFormat="1" x14ac:dyDescent="0.2">
      <c r="A89" s="13"/>
      <c r="N89" s="22"/>
      <c r="O89" s="22"/>
      <c r="P89" s="19"/>
      <c r="Q89" s="19"/>
      <c r="R89" s="17"/>
      <c r="S89" s="17"/>
      <c r="T89" s="18"/>
      <c r="U89" s="5"/>
      <c r="V89" s="5"/>
      <c r="W89" s="5"/>
      <c r="X89" s="5"/>
      <c r="Y89" s="5"/>
      <c r="Z89" s="5"/>
      <c r="AA89" s="5"/>
      <c r="AB89" s="5"/>
      <c r="AC89" s="5"/>
    </row>
    <row r="90" spans="1:29" s="1" customFormat="1" x14ac:dyDescent="0.2">
      <c r="A90" s="13"/>
      <c r="N90" s="22"/>
      <c r="O90" s="22"/>
      <c r="P90" s="19"/>
      <c r="Q90" s="19"/>
      <c r="R90" s="17"/>
      <c r="S90" s="17"/>
      <c r="T90" s="18"/>
      <c r="U90" s="5"/>
      <c r="V90" s="5"/>
      <c r="W90" s="5"/>
      <c r="X90" s="5"/>
      <c r="Y90" s="5"/>
      <c r="Z90" s="5"/>
      <c r="AA90" s="5"/>
      <c r="AB90" s="5"/>
      <c r="AC90" s="5"/>
    </row>
    <row r="91" spans="1:29" s="1" customFormat="1" x14ac:dyDescent="0.2">
      <c r="A91" s="13"/>
      <c r="N91" s="22"/>
      <c r="O91" s="22"/>
      <c r="P91" s="19"/>
      <c r="Q91" s="19"/>
      <c r="R91" s="17"/>
      <c r="S91" s="17"/>
      <c r="T91" s="18"/>
      <c r="U91" s="5"/>
      <c r="V91" s="5"/>
      <c r="W91" s="5"/>
      <c r="X91" s="5"/>
      <c r="Y91" s="5"/>
      <c r="Z91" s="5"/>
      <c r="AA91" s="5"/>
      <c r="AB91" s="5"/>
      <c r="AC91" s="5"/>
    </row>
    <row r="92" spans="1:29" s="1" customFormat="1" x14ac:dyDescent="0.2">
      <c r="A92" s="13"/>
      <c r="N92" s="22"/>
      <c r="O92" s="22"/>
      <c r="P92" s="19"/>
      <c r="Q92" s="19"/>
      <c r="R92" s="17"/>
      <c r="S92" s="17"/>
      <c r="T92" s="18"/>
      <c r="U92" s="5"/>
      <c r="V92" s="5"/>
      <c r="W92" s="5"/>
      <c r="X92" s="5"/>
      <c r="Y92" s="5"/>
      <c r="Z92" s="5"/>
      <c r="AA92" s="5"/>
      <c r="AB92" s="5"/>
      <c r="AC92" s="5"/>
    </row>
    <row r="93" spans="1:29" s="1" customFormat="1" x14ac:dyDescent="0.2">
      <c r="A93" s="13"/>
      <c r="N93" s="22"/>
      <c r="O93" s="22"/>
      <c r="P93" s="19"/>
      <c r="Q93" s="19"/>
      <c r="R93" s="17"/>
      <c r="S93" s="17"/>
      <c r="T93" s="18"/>
      <c r="U93" s="5"/>
      <c r="V93" s="5"/>
      <c r="W93" s="5"/>
      <c r="X93" s="5"/>
      <c r="Y93" s="5"/>
      <c r="Z93" s="5"/>
      <c r="AA93" s="5"/>
      <c r="AB93" s="5"/>
      <c r="AC93" s="5"/>
    </row>
    <row r="94" spans="1:29" s="1" customFormat="1" x14ac:dyDescent="0.2">
      <c r="A94" s="13"/>
      <c r="N94" s="22"/>
      <c r="O94" s="22"/>
      <c r="P94" s="19"/>
      <c r="Q94" s="19"/>
      <c r="R94" s="17"/>
      <c r="S94" s="17"/>
      <c r="T94" s="18"/>
      <c r="U94" s="5"/>
      <c r="V94" s="5"/>
      <c r="W94" s="5"/>
      <c r="X94" s="5"/>
      <c r="Y94" s="5"/>
      <c r="Z94" s="5"/>
      <c r="AA94" s="5"/>
      <c r="AB94" s="5"/>
      <c r="AC94" s="5"/>
    </row>
    <row r="95" spans="1:29" s="1" customFormat="1" x14ac:dyDescent="0.2">
      <c r="A95" s="13"/>
      <c r="N95" s="22"/>
      <c r="O95" s="22"/>
      <c r="P95" s="19"/>
      <c r="Q95" s="19"/>
      <c r="R95" s="17"/>
      <c r="S95" s="17"/>
      <c r="T95" s="18"/>
      <c r="U95" s="5"/>
      <c r="V95" s="5"/>
      <c r="W95" s="5"/>
      <c r="X95" s="5"/>
      <c r="Y95" s="5"/>
      <c r="Z95" s="5"/>
      <c r="AA95" s="5"/>
      <c r="AB95" s="5"/>
      <c r="AC95" s="5"/>
    </row>
    <row r="96" spans="1:29" s="1" customFormat="1" x14ac:dyDescent="0.2">
      <c r="A96" s="13"/>
      <c r="N96" s="22"/>
      <c r="O96" s="22"/>
      <c r="P96" s="19"/>
      <c r="Q96" s="19"/>
      <c r="R96" s="17"/>
      <c r="S96" s="17"/>
      <c r="T96" s="18"/>
      <c r="U96" s="5"/>
      <c r="V96" s="5"/>
      <c r="W96" s="5"/>
      <c r="X96" s="5"/>
      <c r="Y96" s="5"/>
      <c r="Z96" s="5"/>
      <c r="AA96" s="5"/>
      <c r="AB96" s="5"/>
      <c r="AC96" s="5"/>
    </row>
    <row r="97" spans="1:29" s="1" customFormat="1" x14ac:dyDescent="0.2">
      <c r="A97" s="13"/>
      <c r="N97" s="22"/>
      <c r="O97" s="22"/>
      <c r="P97" s="19"/>
      <c r="Q97" s="19"/>
      <c r="R97" s="17"/>
      <c r="S97" s="17"/>
      <c r="T97" s="18"/>
      <c r="U97" s="5"/>
      <c r="V97" s="5"/>
      <c r="W97" s="5"/>
      <c r="X97" s="5"/>
      <c r="Y97" s="5"/>
      <c r="Z97" s="5"/>
      <c r="AA97" s="5"/>
      <c r="AB97" s="5"/>
      <c r="AC97" s="5"/>
    </row>
    <row r="98" spans="1:29" s="1" customFormat="1" x14ac:dyDescent="0.2">
      <c r="A98" s="13"/>
      <c r="N98" s="22"/>
      <c r="O98" s="22"/>
      <c r="P98" s="19"/>
      <c r="Q98" s="19"/>
      <c r="R98" s="17"/>
      <c r="S98" s="17"/>
      <c r="T98" s="18"/>
      <c r="U98" s="5"/>
      <c r="V98" s="5"/>
      <c r="W98" s="5"/>
      <c r="X98" s="5"/>
      <c r="Y98" s="5"/>
      <c r="Z98" s="5"/>
      <c r="AA98" s="5"/>
      <c r="AB98" s="5"/>
      <c r="AC98" s="5"/>
    </row>
    <row r="99" spans="1:29" s="1" customFormat="1" x14ac:dyDescent="0.2">
      <c r="A99" s="13"/>
      <c r="N99" s="22"/>
      <c r="O99" s="22"/>
      <c r="P99" s="19"/>
      <c r="Q99" s="19"/>
      <c r="R99" s="17"/>
      <c r="S99" s="17"/>
      <c r="T99" s="18"/>
      <c r="U99" s="5"/>
      <c r="V99" s="5"/>
      <c r="W99" s="5"/>
      <c r="X99" s="5"/>
      <c r="Y99" s="5"/>
      <c r="Z99" s="5"/>
      <c r="AA99" s="5"/>
      <c r="AB99" s="5"/>
      <c r="AC99" s="5"/>
    </row>
    <row r="100" spans="1:29" s="1" customFormat="1" x14ac:dyDescent="0.2">
      <c r="A100" s="13"/>
      <c r="N100" s="22"/>
      <c r="O100" s="22"/>
      <c r="P100" s="19"/>
      <c r="Q100" s="19"/>
      <c r="R100" s="17"/>
      <c r="S100" s="17"/>
      <c r="T100" s="18"/>
      <c r="U100" s="5"/>
      <c r="V100" s="5"/>
      <c r="W100" s="5"/>
      <c r="X100" s="5"/>
      <c r="Y100" s="5"/>
      <c r="Z100" s="5"/>
      <c r="AA100" s="5"/>
      <c r="AB100" s="5"/>
      <c r="AC100" s="5"/>
    </row>
    <row r="101" spans="1:29" s="1" customFormat="1" x14ac:dyDescent="0.2">
      <c r="A101" s="13"/>
      <c r="N101" s="22"/>
      <c r="O101" s="22"/>
      <c r="P101" s="19"/>
      <c r="Q101" s="19"/>
      <c r="R101" s="17"/>
      <c r="S101" s="17"/>
      <c r="T101" s="18"/>
      <c r="U101" s="5"/>
      <c r="V101" s="5"/>
      <c r="W101" s="5"/>
      <c r="X101" s="5"/>
      <c r="Y101" s="5"/>
      <c r="Z101" s="5"/>
      <c r="AA101" s="5"/>
      <c r="AB101" s="5"/>
      <c r="AC101" s="5"/>
    </row>
    <row r="102" spans="1:29" s="1" customFormat="1" x14ac:dyDescent="0.2">
      <c r="A102" s="13"/>
      <c r="N102" s="22"/>
      <c r="O102" s="22"/>
      <c r="P102" s="19"/>
      <c r="Q102" s="19"/>
      <c r="R102" s="17"/>
      <c r="S102" s="17"/>
      <c r="T102" s="18"/>
      <c r="U102" s="5"/>
      <c r="V102" s="5"/>
      <c r="W102" s="5"/>
      <c r="X102" s="5"/>
      <c r="Y102" s="5"/>
      <c r="Z102" s="5"/>
      <c r="AA102" s="5"/>
      <c r="AB102" s="5"/>
      <c r="AC102" s="5"/>
    </row>
    <row r="103" spans="1:29" s="1" customFormat="1" x14ac:dyDescent="0.2">
      <c r="A103" s="13"/>
      <c r="N103" s="22"/>
      <c r="O103" s="22"/>
      <c r="P103" s="19"/>
      <c r="Q103" s="19"/>
      <c r="R103" s="17"/>
      <c r="S103" s="17"/>
      <c r="T103" s="18"/>
      <c r="U103" s="5"/>
      <c r="V103" s="5"/>
      <c r="W103" s="5"/>
      <c r="X103" s="5"/>
      <c r="Y103" s="5"/>
      <c r="Z103" s="5"/>
      <c r="AA103" s="5"/>
      <c r="AB103" s="5"/>
      <c r="AC103" s="5"/>
    </row>
    <row r="104" spans="1:29" s="1" customFormat="1" x14ac:dyDescent="0.2">
      <c r="A104" s="13"/>
      <c r="N104" s="22"/>
      <c r="O104" s="22"/>
      <c r="P104" s="19"/>
      <c r="Q104" s="19"/>
      <c r="R104" s="17"/>
      <c r="S104" s="17"/>
      <c r="T104" s="18"/>
      <c r="U104" s="5"/>
      <c r="V104" s="5"/>
      <c r="W104" s="5"/>
      <c r="X104" s="5"/>
      <c r="Y104" s="5"/>
      <c r="Z104" s="5"/>
      <c r="AA104" s="5"/>
      <c r="AB104" s="5"/>
      <c r="AC104" s="5"/>
    </row>
    <row r="105" spans="1:29" s="1" customFormat="1" x14ac:dyDescent="0.2">
      <c r="A105" s="13"/>
      <c r="N105" s="22"/>
      <c r="O105" s="22"/>
      <c r="P105" s="19"/>
      <c r="Q105" s="19"/>
      <c r="R105" s="17"/>
      <c r="S105" s="17"/>
      <c r="T105" s="18"/>
      <c r="U105" s="5"/>
      <c r="V105" s="5"/>
      <c r="W105" s="5"/>
      <c r="X105" s="5"/>
      <c r="Y105" s="5"/>
      <c r="Z105" s="5"/>
      <c r="AA105" s="5"/>
      <c r="AB105" s="5"/>
      <c r="AC105" s="5"/>
    </row>
    <row r="106" spans="1:29" s="1" customFormat="1" x14ac:dyDescent="0.2">
      <c r="A106" s="13"/>
      <c r="N106" s="22"/>
      <c r="O106" s="22"/>
      <c r="P106" s="19"/>
      <c r="Q106" s="19"/>
      <c r="R106" s="17"/>
      <c r="S106" s="17"/>
      <c r="T106" s="18"/>
      <c r="U106" s="5"/>
      <c r="V106" s="5"/>
      <c r="W106" s="5"/>
      <c r="X106" s="5"/>
      <c r="Y106" s="5"/>
      <c r="Z106" s="5"/>
      <c r="AA106" s="5"/>
      <c r="AB106" s="5"/>
      <c r="AC106" s="5"/>
    </row>
    <row r="107" spans="1:29" s="1" customFormat="1" x14ac:dyDescent="0.2">
      <c r="A107" s="13"/>
      <c r="N107" s="22"/>
      <c r="O107" s="22"/>
      <c r="P107" s="19"/>
      <c r="Q107" s="19"/>
      <c r="R107" s="17"/>
      <c r="S107" s="17"/>
      <c r="T107" s="18"/>
      <c r="U107" s="5"/>
      <c r="V107" s="5"/>
      <c r="W107" s="5"/>
      <c r="X107" s="5"/>
      <c r="Y107" s="5"/>
      <c r="Z107" s="5"/>
      <c r="AA107" s="5"/>
      <c r="AB107" s="5"/>
      <c r="AC107" s="5"/>
    </row>
    <row r="108" spans="1:29" s="1" customFormat="1" x14ac:dyDescent="0.2">
      <c r="A108" s="13"/>
      <c r="N108" s="22"/>
      <c r="O108" s="22"/>
      <c r="P108" s="19"/>
      <c r="Q108" s="19"/>
      <c r="R108" s="17"/>
      <c r="S108" s="17"/>
      <c r="T108" s="18"/>
      <c r="U108" s="5"/>
      <c r="V108" s="5"/>
      <c r="W108" s="5"/>
      <c r="X108" s="5"/>
      <c r="Y108" s="5"/>
      <c r="Z108" s="5"/>
      <c r="AA108" s="5"/>
      <c r="AB108" s="5"/>
      <c r="AC108" s="5"/>
    </row>
    <row r="109" spans="1:29" s="1" customFormat="1" x14ac:dyDescent="0.2">
      <c r="A109" s="13"/>
      <c r="N109" s="22"/>
      <c r="O109" s="22"/>
      <c r="P109" s="19"/>
      <c r="Q109" s="19"/>
      <c r="R109" s="17"/>
      <c r="S109" s="17"/>
      <c r="T109" s="18"/>
      <c r="U109" s="5"/>
      <c r="V109" s="5"/>
      <c r="W109" s="5"/>
      <c r="X109" s="5"/>
      <c r="Y109" s="5"/>
      <c r="Z109" s="5"/>
      <c r="AA109" s="5"/>
      <c r="AB109" s="5"/>
      <c r="AC109" s="5"/>
    </row>
    <row r="110" spans="1:29" s="1" customFormat="1" x14ac:dyDescent="0.2">
      <c r="A110" s="13"/>
      <c r="N110" s="22"/>
      <c r="O110" s="22"/>
      <c r="P110" s="19"/>
      <c r="Q110" s="19"/>
      <c r="R110" s="17"/>
      <c r="S110" s="17"/>
      <c r="T110" s="18"/>
      <c r="U110" s="5"/>
      <c r="V110" s="5"/>
      <c r="W110" s="5"/>
      <c r="X110" s="5"/>
      <c r="Y110" s="5"/>
      <c r="Z110" s="5"/>
      <c r="AA110" s="5"/>
      <c r="AB110" s="5"/>
      <c r="AC110" s="5"/>
    </row>
    <row r="111" spans="1:29" s="1" customFormat="1" x14ac:dyDescent="0.2">
      <c r="A111" s="13"/>
      <c r="N111" s="22"/>
      <c r="O111" s="22"/>
      <c r="P111" s="19"/>
      <c r="Q111" s="19"/>
      <c r="R111" s="17"/>
      <c r="S111" s="17"/>
      <c r="T111" s="18"/>
      <c r="U111" s="5"/>
      <c r="V111" s="5"/>
      <c r="W111" s="5"/>
      <c r="X111" s="5"/>
      <c r="Y111" s="5"/>
      <c r="Z111" s="5"/>
      <c r="AA111" s="5"/>
      <c r="AB111" s="5"/>
      <c r="AC111" s="5"/>
    </row>
    <row r="11460" ht="10.5" customHeight="1" x14ac:dyDescent="0.2"/>
  </sheetData>
  <sheetProtection algorithmName="SHA-512" hashValue="b8ja3O8hh1WwUhmIa75BCpnImK7lFgdTiqOFb2oUbBgWHXLrKMqJAgkFbX6e/N2XCKKjOwWpI7M444LCBnFWkA==" saltValue="qOZsyIWiFX8vt6y4JgRQrg==" spinCount="100000" sheet="1" objects="1" scenarios="1"/>
  <customSheetViews>
    <customSheetView guid="{EBE53AB0-87F1-4DBA-A02C-580CCD18D9B1}" fitToPage="1" hiddenRows="1" showRuler="0" topLeftCell="A2">
      <selection activeCell="I11" sqref="I11"/>
      <pageMargins left="0.78740157480314965" right="0.59055118110236227" top="0.78740157480314965" bottom="0.78740157480314965" header="0.51181102362204722" footer="0.51181102362204722"/>
      <printOptions horizontalCentered="1" verticalCentered="1"/>
      <pageSetup paperSize="9" orientation="portrait" horizontalDpi="4294967292" r:id="rId1"/>
      <headerFooter alignWithMargins="0"/>
    </customSheetView>
    <customSheetView guid="{6F6DCE0F-E71E-4F38-8193-770CB35A179C}" fitToPage="1" hiddenRows="1" topLeftCell="A2">
      <selection activeCell="C55" sqref="C55"/>
      <pageMargins left="0.78740157480314965" right="0.59055118110236227" top="0.78740157480314965" bottom="0.78740157480314965" header="0.51181102362204722" footer="0.51181102362204722"/>
      <printOptions horizontalCentered="1" verticalCentered="1"/>
      <pageSetup paperSize="9" orientation="portrait" horizontalDpi="4294967292" r:id="rId2"/>
      <headerFooter alignWithMargins="0"/>
    </customSheetView>
  </customSheetViews>
  <mergeCells count="115">
    <mergeCell ref="A2:M2"/>
    <mergeCell ref="E5:M5"/>
    <mergeCell ref="B21:D21"/>
    <mergeCell ref="B23:D23"/>
    <mergeCell ref="B7:D7"/>
    <mergeCell ref="B9:D9"/>
    <mergeCell ref="B11:D11"/>
    <mergeCell ref="B13:D13"/>
    <mergeCell ref="B15:D15"/>
    <mergeCell ref="B19:D19"/>
    <mergeCell ref="E11:F11"/>
    <mergeCell ref="K7:L7"/>
    <mergeCell ref="K9:L9"/>
    <mergeCell ref="K11:L11"/>
    <mergeCell ref="B17:D17"/>
    <mergeCell ref="E21:F21"/>
    <mergeCell ref="A3:A30"/>
    <mergeCell ref="B5:D5"/>
    <mergeCell ref="L61:M61"/>
    <mergeCell ref="C54:D54"/>
    <mergeCell ref="C53:D53"/>
    <mergeCell ref="C52:D52"/>
    <mergeCell ref="C51:D51"/>
    <mergeCell ref="L56:M56"/>
    <mergeCell ref="L55:M55"/>
    <mergeCell ref="E7:I7"/>
    <mergeCell ref="G51:I51"/>
    <mergeCell ref="G52:I52"/>
    <mergeCell ref="G53:I53"/>
    <mergeCell ref="G54:I54"/>
    <mergeCell ref="G55:I55"/>
    <mergeCell ref="G56:I56"/>
    <mergeCell ref="H11:I11"/>
    <mergeCell ref="E9:I9"/>
    <mergeCell ref="E23:F23"/>
    <mergeCell ref="D43:F43"/>
    <mergeCell ref="D38:F38"/>
    <mergeCell ref="D39:F39"/>
    <mergeCell ref="E27:F27"/>
    <mergeCell ref="D37:F37"/>
    <mergeCell ref="D36:F36"/>
    <mergeCell ref="D41:K41"/>
    <mergeCell ref="A49:M49"/>
    <mergeCell ref="D40:F40"/>
    <mergeCell ref="A69:F69"/>
    <mergeCell ref="A67:F67"/>
    <mergeCell ref="G59:I59"/>
    <mergeCell ref="G60:I60"/>
    <mergeCell ref="H69:M69"/>
    <mergeCell ref="G64:M64"/>
    <mergeCell ref="A65:M65"/>
    <mergeCell ref="H62:J62"/>
    <mergeCell ref="E64:F64"/>
    <mergeCell ref="A64:D64"/>
    <mergeCell ref="D62:E62"/>
    <mergeCell ref="H36:L36"/>
    <mergeCell ref="H39:L39"/>
    <mergeCell ref="A32:A47"/>
    <mergeCell ref="H37:L37"/>
    <mergeCell ref="C60:D60"/>
    <mergeCell ref="C59:D59"/>
    <mergeCell ref="L60:M60"/>
    <mergeCell ref="L59:M59"/>
    <mergeCell ref="C50:D50"/>
    <mergeCell ref="G57:I57"/>
    <mergeCell ref="G58:I58"/>
    <mergeCell ref="G50:H50"/>
    <mergeCell ref="E13:F13"/>
    <mergeCell ref="E15:F15"/>
    <mergeCell ref="E17:F17"/>
    <mergeCell ref="E19:F19"/>
    <mergeCell ref="L54:M54"/>
    <mergeCell ref="L53:M53"/>
    <mergeCell ref="L52:M52"/>
    <mergeCell ref="L51:M51"/>
    <mergeCell ref="D42:F42"/>
    <mergeCell ref="L50:M50"/>
    <mergeCell ref="C58:D58"/>
    <mergeCell ref="C57:D57"/>
    <mergeCell ref="C56:D56"/>
    <mergeCell ref="C55:D55"/>
    <mergeCell ref="K29:L29"/>
    <mergeCell ref="G44:H44"/>
    <mergeCell ref="B27:D27"/>
    <mergeCell ref="B29:D29"/>
    <mergeCell ref="K13:L13"/>
    <mergeCell ref="G25:H25"/>
    <mergeCell ref="G23:H23"/>
    <mergeCell ref="G21:H21"/>
    <mergeCell ref="G19:H19"/>
    <mergeCell ref="G13:H13"/>
    <mergeCell ref="G17:I17"/>
    <mergeCell ref="K25:L25"/>
    <mergeCell ref="E29:F29"/>
    <mergeCell ref="E25:F25"/>
    <mergeCell ref="P15:R15"/>
    <mergeCell ref="P21:R21"/>
    <mergeCell ref="P23:S23"/>
    <mergeCell ref="K23:L23"/>
    <mergeCell ref="K21:L21"/>
    <mergeCell ref="K19:L19"/>
    <mergeCell ref="K17:L17"/>
    <mergeCell ref="K15:L15"/>
    <mergeCell ref="L58:M58"/>
    <mergeCell ref="L57:M57"/>
    <mergeCell ref="H40:L40"/>
    <mergeCell ref="H42:L42"/>
    <mergeCell ref="H43:L43"/>
    <mergeCell ref="P30:R34"/>
    <mergeCell ref="P17:R17"/>
    <mergeCell ref="P19:R19"/>
    <mergeCell ref="P25:R25"/>
    <mergeCell ref="H38:L38"/>
    <mergeCell ref="K27:L27"/>
    <mergeCell ref="N25:N26"/>
  </mergeCells>
  <phoneticPr fontId="0" type="noConversion"/>
  <hyperlinks>
    <hyperlink ref="O21" r:id="rId3" xr:uid="{4ED85918-5A0F-450A-BD4A-380ABE17A0D8}"/>
    <hyperlink ref="O19" r:id="rId4" xr:uid="{39A3CD36-30A0-4F80-98B3-0B0A45582E17}"/>
    <hyperlink ref="O23" r:id="rId5" xr:uid="{7A90BED7-A583-4AC8-B30D-180EE7718874}"/>
    <hyperlink ref="O17" r:id="rId6" xr:uid="{B6F136AE-DC1D-48A2-8CDC-E9DA7102DAD3}"/>
    <hyperlink ref="O15" r:id="rId7" xr:uid="{D098C8E7-0D3A-44B8-8A30-13493A8C3811}"/>
    <hyperlink ref="O25" r:id="rId8" xr:uid="{101E03BB-091D-4BD6-80B6-C37D3EE4CAB5}"/>
  </hyperlinks>
  <printOptions horizontalCentered="1" verticalCentered="1"/>
  <pageMargins left="0.78740157480314965" right="0.39370078740157483" top="0.39370078740157483" bottom="0.39370078740157483" header="0.51181102362204722" footer="0.51181102362204722"/>
  <pageSetup paperSize="9" orientation="portrait" r:id="rId9"/>
  <headerFooter alignWithMargins="0"/>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S233"/>
  <sheetViews>
    <sheetView zoomScaleNormal="100" workbookViewId="0">
      <selection sqref="A1:H1"/>
    </sheetView>
  </sheetViews>
  <sheetFormatPr baseColWidth="10" defaultColWidth="11.42578125" defaultRowHeight="12.75" x14ac:dyDescent="0.2"/>
  <cols>
    <col min="1" max="1" width="44.7109375" style="183" customWidth="1"/>
    <col min="2" max="2" width="14.42578125" style="183" customWidth="1"/>
    <col min="3" max="3" width="1.42578125" style="183" customWidth="1"/>
    <col min="4" max="4" width="13.28515625" style="183" bestFit="1" customWidth="1"/>
    <col min="5" max="5" width="1.42578125" style="183" customWidth="1"/>
    <col min="6" max="6" width="11.85546875" style="183" bestFit="1" customWidth="1"/>
    <col min="7" max="7" width="1.42578125" style="183" customWidth="1"/>
    <col min="8" max="8" width="13.140625" style="183" bestFit="1" customWidth="1"/>
    <col min="9" max="12" width="10.85546875" style="174" customWidth="1"/>
    <col min="13" max="45" width="11.42578125" style="42"/>
    <col min="46" max="16384" width="11.42578125" style="174"/>
  </cols>
  <sheetData>
    <row r="1" spans="1:45" s="41" customFormat="1" ht="45" customHeight="1" x14ac:dyDescent="0.2">
      <c r="A1" s="379" t="s">
        <v>123</v>
      </c>
      <c r="B1" s="379"/>
      <c r="C1" s="379"/>
      <c r="D1" s="379"/>
      <c r="E1" s="379"/>
      <c r="F1" s="379"/>
      <c r="G1" s="379"/>
      <c r="H1" s="379"/>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row>
    <row r="2" spans="1:45" s="44" customFormat="1" ht="6.75" thickBot="1" x14ac:dyDescent="0.2">
      <c r="A2" s="43"/>
      <c r="B2" s="43"/>
      <c r="C2" s="43"/>
      <c r="D2" s="43"/>
      <c r="E2" s="43"/>
      <c r="F2" s="43"/>
      <c r="G2" s="43"/>
      <c r="H2" s="43"/>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row>
    <row r="3" spans="1:45" s="41" customFormat="1" ht="18" x14ac:dyDescent="0.25">
      <c r="A3" s="46" t="s">
        <v>16</v>
      </c>
      <c r="B3" s="47"/>
      <c r="C3" s="47"/>
      <c r="D3" s="48" t="s">
        <v>77</v>
      </c>
      <c r="E3" s="48"/>
      <c r="F3" s="48"/>
      <c r="G3" s="48"/>
      <c r="H3" s="48" t="s">
        <v>78</v>
      </c>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row>
    <row r="4" spans="1:45" s="53" customFormat="1" ht="15" x14ac:dyDescent="0.25">
      <c r="A4" s="49" t="s">
        <v>34</v>
      </c>
      <c r="B4" s="50"/>
      <c r="C4" s="50"/>
      <c r="D4" s="51">
        <v>11.5</v>
      </c>
      <c r="E4" s="51"/>
      <c r="F4" s="52"/>
      <c r="G4" s="52"/>
      <c r="H4" s="51">
        <f t="shared" ref="H4:H9" si="0">SUM(D4*30)</f>
        <v>345</v>
      </c>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row>
    <row r="5" spans="1:45" s="56" customFormat="1" ht="15" x14ac:dyDescent="0.25">
      <c r="A5" s="49" t="s">
        <v>35</v>
      </c>
      <c r="B5" s="55"/>
      <c r="C5" s="55"/>
      <c r="D5" s="51">
        <f>SUM(D6:D8)</f>
        <v>21.5</v>
      </c>
      <c r="E5" s="51"/>
      <c r="F5" s="52"/>
      <c r="G5" s="52"/>
      <c r="H5" s="51">
        <f t="shared" si="0"/>
        <v>645</v>
      </c>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row>
    <row r="6" spans="1:45" s="41" customFormat="1" ht="14.25" x14ac:dyDescent="0.2">
      <c r="A6" s="58" t="s">
        <v>93</v>
      </c>
      <c r="B6" s="47"/>
      <c r="C6" s="47"/>
      <c r="D6" s="59">
        <v>3.5</v>
      </c>
      <c r="E6" s="59"/>
      <c r="F6" s="60"/>
      <c r="G6" s="60"/>
      <c r="H6" s="59">
        <f t="shared" si="0"/>
        <v>105</v>
      </c>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row>
    <row r="7" spans="1:45" s="41" customFormat="1" ht="14.25" x14ac:dyDescent="0.2">
      <c r="A7" s="58" t="s">
        <v>94</v>
      </c>
      <c r="B7" s="47"/>
      <c r="C7" s="47"/>
      <c r="D7" s="59">
        <v>10</v>
      </c>
      <c r="E7" s="59"/>
      <c r="F7" s="60"/>
      <c r="G7" s="60"/>
      <c r="H7" s="59">
        <f t="shared" si="0"/>
        <v>300</v>
      </c>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row>
    <row r="8" spans="1:45" s="41" customFormat="1" ht="14.25" x14ac:dyDescent="0.2">
      <c r="A8" s="58" t="s">
        <v>95</v>
      </c>
      <c r="B8" s="47"/>
      <c r="C8" s="47"/>
      <c r="D8" s="59">
        <v>8</v>
      </c>
      <c r="E8" s="59"/>
      <c r="F8" s="60"/>
      <c r="G8" s="60"/>
      <c r="H8" s="59">
        <f t="shared" si="0"/>
        <v>240</v>
      </c>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row>
    <row r="9" spans="1:45" s="41" customFormat="1" ht="15" x14ac:dyDescent="0.25">
      <c r="A9" s="49" t="s">
        <v>30</v>
      </c>
      <c r="B9" s="47"/>
      <c r="C9" s="47"/>
      <c r="D9" s="51">
        <f>SUM(D4:D5)</f>
        <v>33</v>
      </c>
      <c r="E9" s="51"/>
      <c r="F9" s="52"/>
      <c r="G9" s="52"/>
      <c r="H9" s="51">
        <f t="shared" si="0"/>
        <v>990</v>
      </c>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row>
    <row r="10" spans="1:45" s="44" customFormat="1" ht="6" customHeight="1" thickBot="1" x14ac:dyDescent="0.2">
      <c r="A10" s="61"/>
      <c r="B10" s="62"/>
      <c r="C10" s="62"/>
      <c r="D10" s="63"/>
      <c r="E10" s="63"/>
      <c r="F10" s="64"/>
      <c r="G10" s="64"/>
      <c r="H10" s="63"/>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row>
    <row r="11" spans="1:45" s="41" customFormat="1" ht="18" x14ac:dyDescent="0.25">
      <c r="A11" s="65" t="s">
        <v>17</v>
      </c>
      <c r="D11" s="66" t="s">
        <v>74</v>
      </c>
      <c r="E11" s="66"/>
      <c r="F11" s="67"/>
      <c r="G11" s="67"/>
      <c r="H11" s="66" t="s">
        <v>75</v>
      </c>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row>
    <row r="12" spans="1:45" s="41" customFormat="1" ht="15" x14ac:dyDescent="0.25">
      <c r="A12" s="58" t="s">
        <v>96</v>
      </c>
      <c r="B12" s="47"/>
      <c r="C12" s="47"/>
      <c r="D12" s="68">
        <v>5.2749999999999998E-2</v>
      </c>
      <c r="E12" s="69"/>
      <c r="F12" s="47"/>
      <c r="G12" s="47"/>
      <c r="H12" s="68">
        <f>SUM(D12)</f>
        <v>5.2749999999999998E-2</v>
      </c>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row>
    <row r="13" spans="1:45" s="41" customFormat="1" ht="15" x14ac:dyDescent="0.25">
      <c r="A13" s="58" t="s">
        <v>97</v>
      </c>
      <c r="B13" s="47"/>
      <c r="C13" s="47"/>
      <c r="D13" s="68">
        <v>1.0999999999999999E-2</v>
      </c>
      <c r="E13" s="69"/>
      <c r="F13" s="47"/>
      <c r="G13" s="47"/>
      <c r="H13" s="68">
        <f>SUM(D13)</f>
        <v>1.0999999999999999E-2</v>
      </c>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row>
    <row r="14" spans="1:45" s="41" customFormat="1" ht="15" x14ac:dyDescent="0.25">
      <c r="A14" s="58" t="s">
        <v>98</v>
      </c>
      <c r="B14" s="47"/>
      <c r="C14" s="47"/>
      <c r="D14" s="68">
        <v>0</v>
      </c>
      <c r="E14" s="69"/>
      <c r="F14" s="47"/>
      <c r="G14" s="47"/>
      <c r="H14" s="68">
        <v>0.02</v>
      </c>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row>
    <row r="15" spans="1:45" s="41" customFormat="1" ht="15" x14ac:dyDescent="0.25">
      <c r="A15" s="58" t="s">
        <v>99</v>
      </c>
      <c r="B15" s="47"/>
      <c r="C15" s="47"/>
      <c r="D15" s="68">
        <v>0</v>
      </c>
      <c r="E15" s="69"/>
      <c r="F15" s="47"/>
      <c r="G15" s="47"/>
      <c r="H15" s="68">
        <v>3.3509999999999998E-2</v>
      </c>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row>
    <row r="16" spans="1:45" s="41" customFormat="1" ht="15" x14ac:dyDescent="0.25">
      <c r="A16" s="58" t="s">
        <v>100</v>
      </c>
      <c r="B16" s="47"/>
      <c r="C16" s="47"/>
      <c r="D16" s="68">
        <v>1.6809999999999999E-2</v>
      </c>
      <c r="E16" s="69"/>
      <c r="F16" s="47"/>
      <c r="G16" s="47"/>
      <c r="H16" s="68">
        <v>0</v>
      </c>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row>
    <row r="17" spans="1:45" s="41" customFormat="1" ht="15" x14ac:dyDescent="0.25">
      <c r="A17" s="58" t="s">
        <v>101</v>
      </c>
      <c r="B17" s="47"/>
      <c r="C17" s="47"/>
      <c r="D17" s="70">
        <v>3.2499999999999999E-3</v>
      </c>
      <c r="E17" s="69"/>
      <c r="F17" s="47"/>
      <c r="G17" s="47"/>
      <c r="H17" s="70">
        <f>SUM(D17)</f>
        <v>3.2499999999999999E-3</v>
      </c>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row>
    <row r="18" spans="1:45" s="41" customFormat="1" ht="15" x14ac:dyDescent="0.25">
      <c r="A18" s="71" t="s">
        <v>79</v>
      </c>
      <c r="B18" s="47"/>
      <c r="C18" s="47"/>
      <c r="D18" s="72">
        <f>SUM(D12:D17)</f>
        <v>8.3809999999999996E-2</v>
      </c>
      <c r="E18" s="73"/>
      <c r="F18" s="47"/>
      <c r="G18" s="47"/>
      <c r="H18" s="74">
        <f>SUM(H12:H17)</f>
        <v>0.12051000000000001</v>
      </c>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row>
    <row r="19" spans="1:45" s="44" customFormat="1" ht="6.75" thickBot="1" x14ac:dyDescent="0.2">
      <c r="A19" s="75"/>
      <c r="B19" s="76"/>
      <c r="C19" s="76"/>
      <c r="D19" s="77"/>
      <c r="E19" s="77"/>
      <c r="F19" s="62"/>
      <c r="G19" s="62"/>
      <c r="H19" s="62"/>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row>
    <row r="20" spans="1:45" s="41" customFormat="1" ht="18" x14ac:dyDescent="0.25">
      <c r="A20" s="46" t="s">
        <v>29</v>
      </c>
      <c r="B20" s="47"/>
      <c r="C20" s="47"/>
      <c r="D20" s="47"/>
      <c r="E20" s="47"/>
      <c r="F20" s="47"/>
      <c r="G20" s="47"/>
      <c r="H20" s="47"/>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row>
    <row r="21" spans="1:45" s="41" customFormat="1" x14ac:dyDescent="0.2">
      <c r="A21" s="78" t="s">
        <v>37</v>
      </c>
      <c r="B21" s="385" t="s">
        <v>18</v>
      </c>
      <c r="C21" s="386"/>
      <c r="D21" s="198" t="s">
        <v>19</v>
      </c>
      <c r="E21" s="199"/>
      <c r="F21" s="198" t="s">
        <v>20</v>
      </c>
      <c r="G21" s="199"/>
      <c r="H21" s="198" t="s">
        <v>21</v>
      </c>
      <c r="I21" s="200" t="s">
        <v>18</v>
      </c>
      <c r="J21" s="200" t="s">
        <v>19</v>
      </c>
      <c r="K21" s="200" t="s">
        <v>20</v>
      </c>
      <c r="L21" s="200" t="s">
        <v>21</v>
      </c>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row>
    <row r="22" spans="1:45" s="84" customFormat="1" ht="9" customHeight="1" x14ac:dyDescent="0.15">
      <c r="A22" s="79" t="s">
        <v>49</v>
      </c>
      <c r="B22" s="387" t="s">
        <v>38</v>
      </c>
      <c r="C22" s="388"/>
      <c r="D22" s="387" t="s">
        <v>42</v>
      </c>
      <c r="E22" s="388"/>
      <c r="F22" s="80" t="s">
        <v>22</v>
      </c>
      <c r="G22" s="81"/>
      <c r="H22" s="82"/>
      <c r="I22" s="376" t="s">
        <v>87</v>
      </c>
      <c r="J22" s="377"/>
      <c r="K22" s="377"/>
      <c r="L22" s="378"/>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row>
    <row r="23" spans="1:45" s="86" customFormat="1" ht="9" customHeight="1" x14ac:dyDescent="0.15">
      <c r="A23" s="79" t="s">
        <v>113</v>
      </c>
      <c r="B23" s="387" t="s">
        <v>39</v>
      </c>
      <c r="C23" s="388"/>
      <c r="D23" s="387" t="s">
        <v>41</v>
      </c>
      <c r="E23" s="388"/>
      <c r="F23" s="80"/>
      <c r="G23" s="81"/>
      <c r="H23" s="82"/>
      <c r="I23" s="376"/>
      <c r="J23" s="377"/>
      <c r="K23" s="377"/>
      <c r="L23" s="378"/>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row>
    <row r="24" spans="1:45" s="86" customFormat="1" ht="9" customHeight="1" x14ac:dyDescent="0.15">
      <c r="A24" s="79" t="s">
        <v>114</v>
      </c>
      <c r="B24" s="80" t="s">
        <v>40</v>
      </c>
      <c r="C24" s="88"/>
      <c r="D24" s="387" t="s">
        <v>43</v>
      </c>
      <c r="E24" s="388"/>
      <c r="F24" s="80"/>
      <c r="G24" s="81"/>
      <c r="H24" s="82"/>
      <c r="I24" s="376"/>
      <c r="J24" s="377"/>
      <c r="K24" s="377"/>
      <c r="L24" s="378"/>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row>
    <row r="25" spans="1:45" s="86" customFormat="1" ht="9" customHeight="1" x14ac:dyDescent="0.15">
      <c r="A25" s="201"/>
      <c r="B25" s="80"/>
      <c r="C25" s="88"/>
      <c r="D25" s="387" t="s">
        <v>44</v>
      </c>
      <c r="E25" s="388"/>
      <c r="F25" s="80"/>
      <c r="G25" s="81"/>
      <c r="H25" s="82"/>
      <c r="I25" s="376"/>
      <c r="J25" s="377"/>
      <c r="K25" s="377"/>
      <c r="L25" s="378"/>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row>
    <row r="26" spans="1:45" s="86" customFormat="1" ht="9" customHeight="1" x14ac:dyDescent="0.15">
      <c r="A26" s="201"/>
      <c r="B26" s="80"/>
      <c r="C26" s="88"/>
      <c r="D26" s="387" t="s">
        <v>45</v>
      </c>
      <c r="E26" s="388"/>
      <c r="F26" s="80"/>
      <c r="G26" s="81"/>
      <c r="H26" s="82"/>
      <c r="I26" s="376"/>
      <c r="J26" s="377"/>
      <c r="K26" s="377"/>
      <c r="L26" s="378"/>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row>
    <row r="27" spans="1:45" s="86" customFormat="1" ht="9" customHeight="1" x14ac:dyDescent="0.15">
      <c r="A27" s="87"/>
      <c r="B27" s="80"/>
      <c r="C27" s="88"/>
      <c r="D27" s="387" t="s">
        <v>46</v>
      </c>
      <c r="E27" s="388"/>
      <c r="F27" s="80"/>
      <c r="G27" s="81"/>
      <c r="H27" s="82"/>
      <c r="I27" s="376"/>
      <c r="J27" s="377"/>
      <c r="K27" s="377"/>
      <c r="L27" s="378"/>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row>
    <row r="28" spans="1:45" s="86" customFormat="1" ht="9" customHeight="1" x14ac:dyDescent="0.15">
      <c r="A28" s="87"/>
      <c r="B28" s="80"/>
      <c r="C28" s="88"/>
      <c r="D28" s="387" t="s">
        <v>47</v>
      </c>
      <c r="E28" s="388"/>
      <c r="F28" s="80"/>
      <c r="G28" s="81"/>
      <c r="H28" s="82"/>
      <c r="I28" s="376"/>
      <c r="J28" s="377"/>
      <c r="K28" s="377"/>
      <c r="L28" s="378"/>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row>
    <row r="29" spans="1:45" s="86" customFormat="1" ht="9" customHeight="1" x14ac:dyDescent="0.15">
      <c r="A29" s="89"/>
      <c r="B29" s="387"/>
      <c r="C29" s="388"/>
      <c r="D29" s="391" t="s">
        <v>48</v>
      </c>
      <c r="E29" s="392"/>
      <c r="F29" s="82"/>
      <c r="G29" s="185"/>
      <c r="H29" s="82"/>
      <c r="I29" s="376"/>
      <c r="J29" s="377"/>
      <c r="K29" s="377"/>
      <c r="L29" s="378"/>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row>
    <row r="30" spans="1:45" s="94" customFormat="1" ht="3.75" customHeight="1" x14ac:dyDescent="0.15">
      <c r="A30" s="90"/>
      <c r="B30" s="186"/>
      <c r="C30" s="187"/>
      <c r="D30" s="188"/>
      <c r="E30" s="189"/>
      <c r="F30" s="188"/>
      <c r="G30" s="189"/>
      <c r="H30" s="188"/>
      <c r="I30" s="197"/>
      <c r="J30" s="194"/>
      <c r="K30" s="194"/>
      <c r="L30" s="194"/>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row>
    <row r="31" spans="1:45" s="41" customFormat="1" x14ac:dyDescent="0.2">
      <c r="A31" s="95" t="s">
        <v>124</v>
      </c>
      <c r="B31" s="96">
        <v>86.55</v>
      </c>
      <c r="C31" s="190"/>
      <c r="D31" s="96">
        <v>77.25</v>
      </c>
      <c r="E31" s="190"/>
      <c r="F31" s="96">
        <v>76.650000000000006</v>
      </c>
      <c r="G31" s="190"/>
      <c r="H31" s="96">
        <v>75.349999999999994</v>
      </c>
      <c r="I31" s="97">
        <f>ROUND(((B31*12)/366)*20,0)/20</f>
        <v>2.85</v>
      </c>
      <c r="J31" s="195">
        <f>ROUND(((D31*12)/366)*20,0)/20</f>
        <v>2.5499999999999998</v>
      </c>
      <c r="K31" s="195">
        <f>ROUND(((F31*12)/366)*20,0)/20</f>
        <v>2.5</v>
      </c>
      <c r="L31" s="195">
        <f>ROUND(((H31*12)/366)*20,0)/20</f>
        <v>2.4500000000000002</v>
      </c>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row>
    <row r="32" spans="1:45" s="41" customFormat="1" x14ac:dyDescent="0.2">
      <c r="A32" s="95" t="s">
        <v>125</v>
      </c>
      <c r="B32" s="96">
        <v>292.45</v>
      </c>
      <c r="C32" s="190"/>
      <c r="D32" s="96">
        <v>261.64999999999998</v>
      </c>
      <c r="E32" s="190"/>
      <c r="F32" s="96">
        <v>259.75</v>
      </c>
      <c r="G32" s="190"/>
      <c r="H32" s="96">
        <v>255.15</v>
      </c>
      <c r="I32" s="97">
        <f>ROUND(((B32*12)/366)*20,0)/20</f>
        <v>9.6</v>
      </c>
      <c r="J32" s="195">
        <f>ROUND(((D32*12)/366)*20,0)/20</f>
        <v>8.6</v>
      </c>
      <c r="K32" s="195">
        <f>ROUND(((F32*12)/366)*20,0)/20</f>
        <v>8.5</v>
      </c>
      <c r="L32" s="195">
        <f>ROUND(((H32*12)/366)*20,0)/20</f>
        <v>8.35</v>
      </c>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row>
    <row r="33" spans="1:45" s="41" customFormat="1" x14ac:dyDescent="0.2">
      <c r="A33" s="95" t="s">
        <v>126</v>
      </c>
      <c r="B33" s="191">
        <v>400.55</v>
      </c>
      <c r="C33" s="192"/>
      <c r="D33" s="191">
        <v>358.15</v>
      </c>
      <c r="E33" s="192"/>
      <c r="F33" s="191">
        <v>355.55</v>
      </c>
      <c r="G33" s="192"/>
      <c r="H33" s="191">
        <v>349.25</v>
      </c>
      <c r="I33" s="193">
        <f>ROUND(((B33*12)/366)*20,0)/20</f>
        <v>13.15</v>
      </c>
      <c r="J33" s="196">
        <f>ROUND(((D33*12)/366)*20,0)/20</f>
        <v>11.75</v>
      </c>
      <c r="K33" s="196">
        <f>ROUND(((F33*12)/366)*20,0)/20</f>
        <v>11.65</v>
      </c>
      <c r="L33" s="196">
        <f>ROUND(((H33*12)/366)*20,0)/20</f>
        <v>11.45</v>
      </c>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row>
    <row r="34" spans="1:45" s="103" customFormat="1" ht="15.75" thickBot="1" x14ac:dyDescent="0.25">
      <c r="A34" s="98"/>
      <c r="B34" s="99"/>
      <c r="C34" s="99"/>
      <c r="D34" s="99"/>
      <c r="E34" s="99"/>
      <c r="F34" s="99"/>
      <c r="G34" s="99"/>
      <c r="H34" s="99"/>
      <c r="I34" s="100"/>
      <c r="J34" s="100"/>
      <c r="K34" s="101"/>
      <c r="L34" s="101"/>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row>
    <row r="35" spans="1:45" s="41" customFormat="1" ht="18" x14ac:dyDescent="0.25">
      <c r="A35" s="46" t="s">
        <v>102</v>
      </c>
      <c r="B35" s="380" t="s">
        <v>103</v>
      </c>
      <c r="C35" s="380"/>
      <c r="D35" s="380"/>
      <c r="E35" s="380"/>
      <c r="F35" s="380"/>
      <c r="G35" s="380"/>
      <c r="H35" s="380"/>
      <c r="I35" s="104"/>
      <c r="J35" s="104"/>
      <c r="K35" s="104"/>
      <c r="L35" s="104"/>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row>
    <row r="36" spans="1:45" s="41" customFormat="1" ht="13.5" x14ac:dyDescent="0.2">
      <c r="A36" s="105" t="s">
        <v>51</v>
      </c>
      <c r="B36" s="106">
        <v>296.25</v>
      </c>
      <c r="C36" s="47"/>
      <c r="D36" s="382" t="s">
        <v>23</v>
      </c>
      <c r="E36" s="383"/>
      <c r="F36" s="383"/>
      <c r="G36" s="383"/>
      <c r="H36" s="384"/>
      <c r="I36" s="104"/>
      <c r="J36" s="104"/>
      <c r="K36" s="104"/>
      <c r="L36" s="104"/>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row>
    <row r="37" spans="1:45" s="41" customFormat="1" ht="13.5" customHeight="1" x14ac:dyDescent="0.2">
      <c r="A37" s="107" t="s">
        <v>50</v>
      </c>
      <c r="B37" s="106">
        <v>1777.5</v>
      </c>
      <c r="C37" s="47"/>
      <c r="D37" s="108"/>
      <c r="H37" s="109"/>
      <c r="I37" s="104"/>
      <c r="J37" s="104"/>
      <c r="K37" s="104"/>
      <c r="L37" s="104"/>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row>
    <row r="38" spans="1:45" s="41" customFormat="1" ht="13.5" x14ac:dyDescent="0.2">
      <c r="A38" s="105" t="s">
        <v>52</v>
      </c>
      <c r="B38" s="106">
        <v>2073.75</v>
      </c>
      <c r="C38" s="47"/>
      <c r="D38" s="110" t="s">
        <v>24</v>
      </c>
      <c r="F38" s="66" t="s">
        <v>25</v>
      </c>
      <c r="G38" s="111"/>
      <c r="H38" s="112" t="s">
        <v>26</v>
      </c>
      <c r="I38" s="113" t="s">
        <v>36</v>
      </c>
      <c r="J38" s="104"/>
      <c r="K38" s="104"/>
      <c r="L38" s="104"/>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row>
    <row r="39" spans="1:45" s="94" customFormat="1" ht="5.25" x14ac:dyDescent="0.15">
      <c r="A39" s="114"/>
      <c r="B39" s="115"/>
      <c r="C39" s="91"/>
      <c r="D39" s="116"/>
      <c r="F39" s="117"/>
      <c r="G39" s="118"/>
      <c r="H39" s="119"/>
      <c r="I39" s="92"/>
      <c r="J39" s="92"/>
      <c r="K39" s="92"/>
      <c r="L39" s="92"/>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row>
    <row r="40" spans="1:45" s="41" customFormat="1" ht="13.5" x14ac:dyDescent="0.2">
      <c r="A40" s="120" t="s">
        <v>104</v>
      </c>
      <c r="B40" s="121">
        <v>1870</v>
      </c>
      <c r="C40" s="47"/>
      <c r="D40" s="122" t="s">
        <v>27</v>
      </c>
      <c r="F40" s="111"/>
      <c r="G40" s="111"/>
      <c r="H40" s="123"/>
      <c r="I40" s="104"/>
      <c r="J40" s="104"/>
      <c r="K40" s="104"/>
      <c r="L40" s="104"/>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row>
    <row r="41" spans="1:45" s="41" customFormat="1" ht="13.5" x14ac:dyDescent="0.2">
      <c r="A41" s="124" t="s">
        <v>54</v>
      </c>
      <c r="B41" s="125">
        <f>SUM(B38)</f>
        <v>2073.75</v>
      </c>
      <c r="C41" s="126"/>
      <c r="D41" s="127" t="s">
        <v>132</v>
      </c>
      <c r="F41" s="128">
        <v>1.1900000000000001E-2</v>
      </c>
      <c r="G41" s="129"/>
      <c r="H41" s="130">
        <v>5.9500000000000004E-3</v>
      </c>
      <c r="I41" s="131">
        <f t="shared" ref="I41:I46" si="1">SUM(F41-H41)</f>
        <v>5.9500000000000004E-3</v>
      </c>
      <c r="J41" s="104"/>
      <c r="K41" s="104"/>
      <c r="L41" s="104"/>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row>
    <row r="42" spans="1:45" s="41" customFormat="1" ht="13.5" x14ac:dyDescent="0.2">
      <c r="A42" s="132" t="s">
        <v>53</v>
      </c>
      <c r="B42" s="133">
        <f>SUM(B36)</f>
        <v>296.25</v>
      </c>
      <c r="C42" s="134"/>
      <c r="D42" s="127" t="s">
        <v>131</v>
      </c>
      <c r="F42" s="128">
        <v>9.3009999999999995E-2</v>
      </c>
      <c r="G42" s="129"/>
      <c r="H42" s="130">
        <v>4.6504999999999998E-2</v>
      </c>
      <c r="I42" s="131">
        <f t="shared" si="1"/>
        <v>4.6504999999999998E-2</v>
      </c>
      <c r="J42" s="104"/>
      <c r="K42" s="104"/>
      <c r="L42" s="104"/>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row>
    <row r="43" spans="1:45" s="41" customFormat="1" ht="13.5" x14ac:dyDescent="0.2">
      <c r="A43" s="124"/>
      <c r="B43" s="125"/>
      <c r="C43" s="135"/>
      <c r="D43" s="127" t="s">
        <v>130</v>
      </c>
      <c r="F43" s="128">
        <v>0.13220999999999999</v>
      </c>
      <c r="G43" s="129"/>
      <c r="H43" s="130">
        <v>6.6104999999999997E-2</v>
      </c>
      <c r="I43" s="131">
        <f t="shared" si="1"/>
        <v>6.6104999999999997E-2</v>
      </c>
      <c r="J43" s="104"/>
      <c r="K43" s="104"/>
      <c r="L43" s="104"/>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row>
    <row r="44" spans="1:45" s="41" customFormat="1" ht="13.5" x14ac:dyDescent="0.2">
      <c r="A44" s="120" t="s">
        <v>105</v>
      </c>
      <c r="B44" s="121">
        <v>2350</v>
      </c>
      <c r="C44" s="126"/>
      <c r="D44" s="127" t="s">
        <v>129</v>
      </c>
      <c r="F44" s="128">
        <v>0.19101000000000001</v>
      </c>
      <c r="G44" s="129"/>
      <c r="H44" s="130">
        <v>9.5505000000000007E-2</v>
      </c>
      <c r="I44" s="131">
        <f t="shared" si="1"/>
        <v>9.5505000000000007E-2</v>
      </c>
      <c r="J44" s="104"/>
      <c r="K44" s="104"/>
      <c r="L44" s="104"/>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row>
    <row r="45" spans="1:45" s="41" customFormat="1" ht="13.5" x14ac:dyDescent="0.2">
      <c r="A45" s="124" t="s">
        <v>54</v>
      </c>
      <c r="B45" s="125">
        <f>SUM(B38)</f>
        <v>2073.75</v>
      </c>
      <c r="C45" s="134"/>
      <c r="D45" s="127" t="s">
        <v>128</v>
      </c>
      <c r="F45" s="128">
        <v>0.22352</v>
      </c>
      <c r="G45" s="129"/>
      <c r="H45" s="130">
        <v>0.11176</v>
      </c>
      <c r="I45" s="131">
        <f t="shared" si="1"/>
        <v>0.11176</v>
      </c>
      <c r="J45" s="104"/>
      <c r="K45" s="104"/>
      <c r="L45" s="104"/>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row>
    <row r="46" spans="1:45" s="41" customFormat="1" ht="13.5" x14ac:dyDescent="0.2">
      <c r="A46" s="132" t="s">
        <v>53</v>
      </c>
      <c r="B46" s="133">
        <f>SUM(B36)</f>
        <v>296.25</v>
      </c>
      <c r="C46" s="135"/>
      <c r="D46" s="127" t="s">
        <v>127</v>
      </c>
      <c r="F46" s="128">
        <v>0.21382000000000001</v>
      </c>
      <c r="G46" s="129"/>
      <c r="H46" s="130">
        <v>0.10691000000000001</v>
      </c>
      <c r="I46" s="131">
        <f t="shared" si="1"/>
        <v>0.10691000000000001</v>
      </c>
      <c r="J46" s="104"/>
      <c r="K46" s="104"/>
      <c r="L46" s="104"/>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row>
    <row r="47" spans="1:45" s="94" customFormat="1" ht="5.25" x14ac:dyDescent="0.15">
      <c r="A47" s="136"/>
      <c r="B47" s="137"/>
      <c r="C47" s="138"/>
      <c r="D47" s="139"/>
      <c r="F47" s="140"/>
      <c r="G47" s="118"/>
      <c r="H47" s="141"/>
      <c r="I47" s="142"/>
      <c r="J47" s="92"/>
      <c r="K47" s="92"/>
      <c r="L47" s="92"/>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row>
    <row r="48" spans="1:45" s="41" customFormat="1" ht="13.5" x14ac:dyDescent="0.2">
      <c r="A48" s="124"/>
      <c r="B48" s="143"/>
      <c r="C48" s="47"/>
      <c r="D48" s="122" t="s">
        <v>28</v>
      </c>
      <c r="F48" s="111"/>
      <c r="G48" s="111"/>
      <c r="H48" s="123"/>
      <c r="I48" s="131"/>
      <c r="J48" s="104"/>
      <c r="K48" s="104"/>
      <c r="L48" s="104"/>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row>
    <row r="49" spans="1:45" s="41" customFormat="1" ht="13.5" x14ac:dyDescent="0.2">
      <c r="A49" s="120" t="s">
        <v>106</v>
      </c>
      <c r="B49" s="121">
        <v>3300</v>
      </c>
      <c r="C49" s="47"/>
      <c r="D49" s="127" t="str">
        <f>(D41)</f>
        <v>2002 - 1996</v>
      </c>
      <c r="F49" s="128">
        <v>1.0500000000000001E-2</v>
      </c>
      <c r="G49" s="129"/>
      <c r="H49" s="130">
        <v>5.2500000000000003E-3</v>
      </c>
      <c r="I49" s="131">
        <f t="shared" ref="I49:I54" si="2">SUM(F49-H49)</f>
        <v>5.2500000000000003E-3</v>
      </c>
      <c r="J49" s="104"/>
      <c r="K49" s="104"/>
      <c r="L49" s="104"/>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row>
    <row r="50" spans="1:45" s="41" customFormat="1" ht="13.5" x14ac:dyDescent="0.2">
      <c r="A50" s="124" t="s">
        <v>54</v>
      </c>
      <c r="B50" s="125">
        <f>SUM(B38)</f>
        <v>2073.75</v>
      </c>
      <c r="C50" s="144"/>
      <c r="D50" s="127" t="str">
        <f t="shared" ref="D50:D53" si="3">(D42)</f>
        <v>1995 - 1986</v>
      </c>
      <c r="E50" s="145"/>
      <c r="F50" s="128">
        <v>9.5710000000000003E-2</v>
      </c>
      <c r="G50" s="146"/>
      <c r="H50" s="130">
        <v>4.7855000000000002E-2</v>
      </c>
      <c r="I50" s="131">
        <f t="shared" si="2"/>
        <v>4.7855000000000002E-2</v>
      </c>
      <c r="J50" s="104"/>
      <c r="K50" s="104"/>
      <c r="L50" s="104"/>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row>
    <row r="51" spans="1:45" s="41" customFormat="1" ht="13.5" x14ac:dyDescent="0.2">
      <c r="A51" s="132" t="s">
        <v>55</v>
      </c>
      <c r="B51" s="133">
        <f>SUM(B49-B50)</f>
        <v>1226.25</v>
      </c>
      <c r="C51" s="147"/>
      <c r="D51" s="127" t="str">
        <f t="shared" si="3"/>
        <v>1985 - 1976</v>
      </c>
      <c r="F51" s="128">
        <v>0.13830999999999999</v>
      </c>
      <c r="G51" s="129"/>
      <c r="H51" s="130">
        <v>6.9154999999999994E-2</v>
      </c>
      <c r="I51" s="131">
        <f t="shared" si="2"/>
        <v>6.9154999999999994E-2</v>
      </c>
      <c r="J51" s="104"/>
      <c r="K51" s="104"/>
      <c r="L51" s="104"/>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row>
    <row r="52" spans="1:45" s="41" customFormat="1" ht="13.5" x14ac:dyDescent="0.2">
      <c r="A52" s="124"/>
      <c r="B52" s="143"/>
      <c r="C52" s="148"/>
      <c r="D52" s="127" t="str">
        <f t="shared" si="3"/>
        <v>1975 - 1966</v>
      </c>
      <c r="E52" s="149"/>
      <c r="F52" s="128">
        <v>0.19041</v>
      </c>
      <c r="G52" s="128"/>
      <c r="H52" s="130">
        <v>9.5204999999999998E-2</v>
      </c>
      <c r="I52" s="131">
        <f t="shared" si="2"/>
        <v>9.5204999999999998E-2</v>
      </c>
      <c r="J52" s="104"/>
      <c r="K52" s="104"/>
      <c r="L52" s="104"/>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row>
    <row r="53" spans="1:45" s="41" customFormat="1" ht="13.5" x14ac:dyDescent="0.2">
      <c r="A53" s="389" t="s">
        <v>107</v>
      </c>
      <c r="B53" s="390"/>
      <c r="C53" s="148"/>
      <c r="D53" s="127" t="str">
        <f t="shared" si="3"/>
        <v>1965 - 1961</v>
      </c>
      <c r="E53" s="149"/>
      <c r="F53" s="128">
        <v>0.21981999999999999</v>
      </c>
      <c r="G53" s="128"/>
      <c r="H53" s="130">
        <v>0.10990999999999999</v>
      </c>
      <c r="I53" s="131">
        <f t="shared" si="2"/>
        <v>0.10990999999999999</v>
      </c>
      <c r="J53" s="104"/>
      <c r="K53" s="104"/>
      <c r="L53" s="104"/>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row>
    <row r="54" spans="1:45" s="41" customFormat="1" ht="13.5" x14ac:dyDescent="0.2">
      <c r="A54" s="150" t="s">
        <v>1</v>
      </c>
      <c r="B54" s="151"/>
      <c r="C54" s="148"/>
      <c r="D54" s="152" t="s">
        <v>133</v>
      </c>
      <c r="E54" s="153"/>
      <c r="F54" s="154">
        <v>0.20791999999999999</v>
      </c>
      <c r="G54" s="154"/>
      <c r="H54" s="155">
        <v>0.10396</v>
      </c>
      <c r="I54" s="131">
        <f t="shared" si="2"/>
        <v>0.10396</v>
      </c>
      <c r="J54" s="104"/>
      <c r="K54" s="104"/>
      <c r="L54" s="104"/>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row>
    <row r="55" spans="1:45" s="103" customFormat="1" ht="6" customHeight="1" thickBot="1" x14ac:dyDescent="0.25">
      <c r="A55" s="156"/>
      <c r="B55" s="156"/>
      <c r="C55" s="157"/>
      <c r="D55" s="156"/>
      <c r="E55" s="158"/>
      <c r="F55" s="156"/>
      <c r="G55" s="158"/>
      <c r="H55" s="156"/>
      <c r="I55" s="101"/>
      <c r="J55" s="101"/>
      <c r="K55" s="101"/>
      <c r="L55" s="101"/>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row>
    <row r="56" spans="1:45" s="41" customFormat="1" ht="18" x14ac:dyDescent="0.25">
      <c r="A56" s="159" t="s">
        <v>2</v>
      </c>
      <c r="B56" s="47"/>
      <c r="C56" s="47"/>
      <c r="D56" s="47"/>
      <c r="E56" s="47"/>
      <c r="F56" s="47"/>
      <c r="G56" s="47"/>
      <c r="H56" s="47"/>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row>
    <row r="57" spans="1:45" s="41" customFormat="1" ht="36.75" customHeight="1" x14ac:dyDescent="0.2">
      <c r="A57" s="381" t="s">
        <v>108</v>
      </c>
      <c r="B57" s="381"/>
      <c r="C57" s="381"/>
      <c r="D57" s="381"/>
      <c r="E57" s="381"/>
      <c r="F57" s="381"/>
      <c r="G57" s="381"/>
      <c r="H57" s="381"/>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row>
    <row r="58" spans="1:45" s="44" customFormat="1" ht="6" customHeight="1" thickBot="1" x14ac:dyDescent="0.2">
      <c r="A58" s="62"/>
      <c r="B58" s="62"/>
      <c r="C58" s="160"/>
      <c r="D58" s="62"/>
      <c r="E58" s="160"/>
      <c r="F58" s="62"/>
      <c r="G58" s="160"/>
      <c r="H58" s="62"/>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row>
    <row r="59" spans="1:45" s="41" customFormat="1" ht="18" x14ac:dyDescent="0.25">
      <c r="A59" s="394" t="s">
        <v>109</v>
      </c>
      <c r="B59" s="394"/>
      <c r="C59" s="394"/>
      <c r="D59" s="394"/>
      <c r="E59" s="161"/>
      <c r="F59" s="66" t="s">
        <v>31</v>
      </c>
      <c r="G59" s="161"/>
      <c r="H59" s="66" t="s">
        <v>32</v>
      </c>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row>
    <row r="60" spans="1:45" s="168" customFormat="1" x14ac:dyDescent="0.2">
      <c r="A60" s="393" t="s">
        <v>86</v>
      </c>
      <c r="B60" s="393"/>
      <c r="C60" s="48"/>
      <c r="D60" s="162" t="s">
        <v>58</v>
      </c>
      <c r="E60" s="163"/>
      <c r="F60" s="164">
        <v>200</v>
      </c>
      <c r="G60" s="165"/>
      <c r="H60" s="166">
        <v>220</v>
      </c>
      <c r="I60" s="66"/>
      <c r="J60" s="66"/>
      <c r="K60" s="66"/>
      <c r="L60" s="66"/>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row>
    <row r="61" spans="1:45" x14ac:dyDescent="0.2">
      <c r="A61" s="393"/>
      <c r="B61" s="393"/>
      <c r="C61" s="148"/>
      <c r="D61" s="169" t="s">
        <v>61</v>
      </c>
      <c r="E61" s="153"/>
      <c r="F61" s="170">
        <v>250</v>
      </c>
      <c r="G61" s="171"/>
      <c r="H61" s="172">
        <v>270</v>
      </c>
      <c r="I61" s="173">
        <v>20</v>
      </c>
      <c r="J61" s="41"/>
      <c r="K61" s="41"/>
      <c r="L61" s="41"/>
    </row>
    <row r="62" spans="1:45" x14ac:dyDescent="0.2">
      <c r="A62" s="393"/>
      <c r="B62" s="393"/>
      <c r="C62" s="175"/>
      <c r="D62" s="169" t="s">
        <v>33</v>
      </c>
      <c r="E62" s="153"/>
      <c r="F62" s="170">
        <v>100</v>
      </c>
      <c r="G62" s="171"/>
      <c r="H62" s="172">
        <v>100</v>
      </c>
      <c r="I62" s="41"/>
      <c r="J62" s="41"/>
      <c r="K62" s="41"/>
      <c r="L62" s="41"/>
    </row>
    <row r="63" spans="1:45" s="44" customFormat="1" ht="6" customHeight="1" thickBot="1" x14ac:dyDescent="0.2">
      <c r="A63" s="62"/>
      <c r="B63" s="62"/>
      <c r="C63" s="160"/>
      <c r="D63" s="62"/>
      <c r="E63" s="62"/>
      <c r="F63" s="62"/>
      <c r="G63" s="62"/>
      <c r="H63" s="62"/>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row>
    <row r="64" spans="1:45" s="41" customFormat="1" ht="18" x14ac:dyDescent="0.25">
      <c r="A64" s="159" t="s">
        <v>76</v>
      </c>
      <c r="B64" s="47"/>
      <c r="C64" s="47"/>
      <c r="D64" s="47"/>
      <c r="E64" s="47"/>
      <c r="F64" s="47"/>
      <c r="G64" s="47"/>
      <c r="H64" s="47"/>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row>
    <row r="65" spans="1:45" s="168" customFormat="1" ht="12.75" customHeight="1" x14ac:dyDescent="0.2">
      <c r="A65" s="395" t="s">
        <v>110</v>
      </c>
      <c r="B65" s="184"/>
      <c r="C65" s="184"/>
      <c r="D65" s="184"/>
      <c r="E65" s="161"/>
      <c r="F65" s="176" t="s">
        <v>59</v>
      </c>
      <c r="G65" s="177"/>
      <c r="H65" s="178" t="s">
        <v>60</v>
      </c>
      <c r="I65" s="66"/>
      <c r="J65" s="66"/>
      <c r="K65" s="66"/>
      <c r="L65" s="66"/>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row>
    <row r="66" spans="1:45" x14ac:dyDescent="0.2">
      <c r="A66" s="395"/>
      <c r="B66" s="396" t="s">
        <v>116</v>
      </c>
      <c r="C66" s="396"/>
      <c r="D66" s="396"/>
      <c r="E66" s="149"/>
      <c r="F66" s="179">
        <v>195</v>
      </c>
      <c r="G66" s="180"/>
      <c r="H66" s="181">
        <v>68</v>
      </c>
      <c r="I66" s="173"/>
      <c r="J66" s="41"/>
      <c r="K66" s="41"/>
      <c r="L66" s="41"/>
    </row>
    <row r="67" spans="1:45" x14ac:dyDescent="0.2">
      <c r="A67" s="395"/>
      <c r="B67" s="396" t="s">
        <v>115</v>
      </c>
      <c r="C67" s="396"/>
      <c r="D67" s="396"/>
      <c r="E67" s="149"/>
      <c r="F67" s="179">
        <v>195</v>
      </c>
      <c r="G67" s="180"/>
      <c r="H67" s="181">
        <v>68</v>
      </c>
      <c r="I67" s="173"/>
      <c r="J67" s="41"/>
      <c r="K67" s="41"/>
      <c r="L67" s="41"/>
    </row>
    <row r="68" spans="1:45" x14ac:dyDescent="0.2">
      <c r="A68" s="395"/>
      <c r="B68" s="396" t="s">
        <v>111</v>
      </c>
      <c r="C68" s="396"/>
      <c r="D68" s="396"/>
      <c r="E68" s="149"/>
      <c r="F68" s="179">
        <v>195</v>
      </c>
      <c r="G68" s="180"/>
      <c r="H68" s="181">
        <v>68</v>
      </c>
      <c r="I68" s="173"/>
      <c r="J68" s="41"/>
      <c r="K68" s="41"/>
      <c r="L68" s="41"/>
    </row>
    <row r="69" spans="1:45" x14ac:dyDescent="0.2">
      <c r="A69" s="395"/>
      <c r="B69" s="396" t="s">
        <v>117</v>
      </c>
      <c r="C69" s="396"/>
      <c r="D69" s="396"/>
      <c r="E69" s="47"/>
      <c r="F69" s="179">
        <v>196</v>
      </c>
      <c r="G69" s="180"/>
      <c r="H69" s="181">
        <v>69</v>
      </c>
      <c r="I69" s="173"/>
      <c r="J69" s="41"/>
      <c r="K69" s="41"/>
      <c r="L69" s="41"/>
    </row>
    <row r="70" spans="1:45" x14ac:dyDescent="0.2">
      <c r="A70" s="395"/>
      <c r="B70" s="396" t="s">
        <v>112</v>
      </c>
      <c r="C70" s="396"/>
      <c r="D70" s="396"/>
      <c r="E70" s="47"/>
      <c r="F70" s="179">
        <v>443</v>
      </c>
      <c r="G70" s="180"/>
      <c r="H70" s="181">
        <v>155</v>
      </c>
      <c r="I70" s="41"/>
      <c r="J70" s="41"/>
      <c r="K70" s="41"/>
      <c r="L70" s="41"/>
    </row>
    <row r="71" spans="1:45" s="41" customFormat="1" ht="6" customHeight="1" thickBot="1" x14ac:dyDescent="0.25">
      <c r="A71" s="182"/>
      <c r="B71" s="47"/>
      <c r="C71" s="47"/>
      <c r="D71" s="47"/>
      <c r="E71" s="47"/>
      <c r="F71" s="47"/>
      <c r="G71" s="47"/>
      <c r="H71" s="47"/>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row>
    <row r="72" spans="1:45" s="38" customFormat="1" ht="19.5" x14ac:dyDescent="0.35">
      <c r="A72" s="40" t="s">
        <v>91</v>
      </c>
      <c r="B72" s="40"/>
      <c r="C72" s="40"/>
      <c r="D72" s="40"/>
      <c r="E72" s="40"/>
      <c r="F72" s="40"/>
      <c r="G72" s="40"/>
      <c r="H72" s="40"/>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row>
    <row r="73" spans="1:45" s="38" customFormat="1" ht="25.5" customHeight="1" x14ac:dyDescent="0.25">
      <c r="A73" s="374" t="s">
        <v>92</v>
      </c>
      <c r="B73" s="375"/>
      <c r="C73" s="375"/>
      <c r="D73" s="375"/>
      <c r="E73" s="375"/>
      <c r="F73" s="375"/>
      <c r="G73" s="375"/>
      <c r="H73" s="375"/>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row>
    <row r="74" spans="1:45" s="41" customFormat="1" x14ac:dyDescent="0.2">
      <c r="A74" s="47"/>
      <c r="B74" s="47"/>
      <c r="C74" s="47"/>
      <c r="D74" s="47"/>
      <c r="E74" s="47"/>
      <c r="F74" s="47"/>
      <c r="G74" s="47"/>
      <c r="H74" s="47"/>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row>
    <row r="75" spans="1:45" s="41" customFormat="1" x14ac:dyDescent="0.2">
      <c r="A75" s="47"/>
      <c r="B75" s="47"/>
      <c r="C75" s="47"/>
      <c r="D75" s="47"/>
      <c r="E75" s="47"/>
      <c r="F75" s="47"/>
      <c r="G75" s="47"/>
      <c r="H75" s="47"/>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row>
    <row r="76" spans="1:45" s="41" customFormat="1" x14ac:dyDescent="0.2">
      <c r="A76" s="47"/>
      <c r="B76" s="47"/>
      <c r="C76" s="47"/>
      <c r="D76" s="47"/>
      <c r="E76" s="47"/>
      <c r="F76" s="47"/>
      <c r="G76" s="47"/>
      <c r="H76" s="47"/>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row>
    <row r="77" spans="1:45" s="41" customFormat="1" x14ac:dyDescent="0.2">
      <c r="A77" s="47"/>
      <c r="B77" s="47"/>
      <c r="C77" s="47"/>
      <c r="D77" s="47"/>
      <c r="E77" s="47"/>
      <c r="F77" s="47"/>
      <c r="G77" s="47"/>
      <c r="H77" s="47"/>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row>
    <row r="78" spans="1:45" s="41" customFormat="1" x14ac:dyDescent="0.2">
      <c r="A78" s="47"/>
      <c r="B78" s="47"/>
      <c r="C78" s="47"/>
      <c r="D78" s="47"/>
      <c r="E78" s="47"/>
      <c r="F78" s="47"/>
      <c r="G78" s="47"/>
      <c r="H78" s="47"/>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row>
    <row r="79" spans="1:45" s="41" customFormat="1" x14ac:dyDescent="0.2">
      <c r="A79" s="47"/>
      <c r="B79" s="47"/>
      <c r="C79" s="47"/>
      <c r="D79" s="47"/>
      <c r="E79" s="47"/>
      <c r="F79" s="47"/>
      <c r="G79" s="47"/>
      <c r="H79" s="47"/>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row>
    <row r="80" spans="1:45" s="41" customFormat="1" x14ac:dyDescent="0.2">
      <c r="A80" s="47"/>
      <c r="B80" s="47"/>
      <c r="C80" s="47"/>
      <c r="D80" s="47"/>
      <c r="E80" s="47"/>
      <c r="F80" s="47"/>
      <c r="G80" s="47"/>
      <c r="H80" s="47"/>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row>
    <row r="81" spans="1:45" s="41" customFormat="1" x14ac:dyDescent="0.2">
      <c r="A81" s="47"/>
      <c r="B81" s="47"/>
      <c r="C81" s="47"/>
      <c r="D81" s="47"/>
      <c r="E81" s="47"/>
      <c r="F81" s="47"/>
      <c r="G81" s="47"/>
      <c r="H81" s="47"/>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row>
    <row r="82" spans="1:45" s="41" customFormat="1" x14ac:dyDescent="0.2">
      <c r="A82" s="47"/>
      <c r="B82" s="47"/>
      <c r="C82" s="47"/>
      <c r="D82" s="47"/>
      <c r="E82" s="47"/>
      <c r="F82" s="47"/>
      <c r="G82" s="47"/>
      <c r="H82" s="47"/>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row>
    <row r="83" spans="1:45" s="41" customFormat="1" x14ac:dyDescent="0.2">
      <c r="A83" s="47"/>
      <c r="B83" s="47"/>
      <c r="C83" s="47"/>
      <c r="D83" s="47"/>
      <c r="E83" s="47"/>
      <c r="F83" s="47"/>
      <c r="G83" s="47"/>
      <c r="H83" s="47"/>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row>
    <row r="84" spans="1:45" s="41" customFormat="1" x14ac:dyDescent="0.2">
      <c r="A84" s="47"/>
      <c r="B84" s="47"/>
      <c r="C84" s="47"/>
      <c r="D84" s="47"/>
      <c r="E84" s="47"/>
      <c r="F84" s="47"/>
      <c r="G84" s="47"/>
      <c r="H84" s="47"/>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row>
    <row r="85" spans="1:45" s="41" customFormat="1" x14ac:dyDescent="0.2">
      <c r="A85" s="47"/>
      <c r="B85" s="47"/>
      <c r="C85" s="47"/>
      <c r="D85" s="47"/>
      <c r="E85" s="47"/>
      <c r="F85" s="47"/>
      <c r="G85" s="47"/>
      <c r="H85" s="47"/>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row>
    <row r="86" spans="1:45" s="41" customFormat="1" x14ac:dyDescent="0.2">
      <c r="A86" s="47"/>
      <c r="B86" s="47"/>
      <c r="C86" s="47"/>
      <c r="D86" s="47"/>
      <c r="E86" s="47"/>
      <c r="F86" s="47"/>
      <c r="G86" s="47"/>
      <c r="H86" s="47"/>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row>
    <row r="87" spans="1:45" s="41" customFormat="1" x14ac:dyDescent="0.2">
      <c r="A87" s="47"/>
      <c r="B87" s="47"/>
      <c r="C87" s="47"/>
      <c r="D87" s="47"/>
      <c r="E87" s="47"/>
      <c r="F87" s="47"/>
      <c r="G87" s="47"/>
      <c r="H87" s="47"/>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row>
    <row r="88" spans="1:45" s="41" customFormat="1" x14ac:dyDescent="0.2">
      <c r="A88" s="47"/>
      <c r="B88" s="47"/>
      <c r="C88" s="47"/>
      <c r="D88" s="47"/>
      <c r="E88" s="47"/>
      <c r="F88" s="47"/>
      <c r="G88" s="47"/>
      <c r="H88" s="47"/>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row>
    <row r="89" spans="1:45" s="41" customFormat="1" x14ac:dyDescent="0.2">
      <c r="A89" s="47"/>
      <c r="B89" s="47"/>
      <c r="C89" s="47"/>
      <c r="D89" s="47"/>
      <c r="E89" s="47"/>
      <c r="F89" s="47"/>
      <c r="G89" s="47"/>
      <c r="H89" s="47"/>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row>
    <row r="90" spans="1:45" s="41" customFormat="1" x14ac:dyDescent="0.2">
      <c r="A90" s="47"/>
      <c r="B90" s="47"/>
      <c r="C90" s="47"/>
      <c r="D90" s="47"/>
      <c r="E90" s="47"/>
      <c r="F90" s="47"/>
      <c r="G90" s="47"/>
      <c r="H90" s="47"/>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row>
    <row r="91" spans="1:45" s="41" customFormat="1" x14ac:dyDescent="0.2">
      <c r="A91" s="47"/>
      <c r="B91" s="47"/>
      <c r="C91" s="47"/>
      <c r="D91" s="47"/>
      <c r="E91" s="47"/>
      <c r="F91" s="47"/>
      <c r="G91" s="47"/>
      <c r="H91" s="47"/>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row>
    <row r="92" spans="1:45" s="41" customFormat="1" x14ac:dyDescent="0.2">
      <c r="A92" s="47"/>
      <c r="B92" s="47"/>
      <c r="C92" s="47"/>
      <c r="D92" s="47"/>
      <c r="E92" s="47"/>
      <c r="F92" s="47"/>
      <c r="G92" s="47"/>
      <c r="H92" s="47"/>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row>
    <row r="93" spans="1:45" s="41" customFormat="1" x14ac:dyDescent="0.2">
      <c r="A93" s="47"/>
      <c r="B93" s="47"/>
      <c r="C93" s="47"/>
      <c r="D93" s="47"/>
      <c r="E93" s="47"/>
      <c r="F93" s="47"/>
      <c r="G93" s="47"/>
      <c r="H93" s="47"/>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row>
    <row r="94" spans="1:45" s="41" customFormat="1" x14ac:dyDescent="0.2">
      <c r="A94" s="47"/>
      <c r="B94" s="47"/>
      <c r="C94" s="47"/>
      <c r="D94" s="47"/>
      <c r="E94" s="47"/>
      <c r="F94" s="47"/>
      <c r="G94" s="47"/>
      <c r="H94" s="47"/>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row>
    <row r="95" spans="1:45" s="41" customFormat="1" x14ac:dyDescent="0.2">
      <c r="A95" s="47"/>
      <c r="B95" s="47"/>
      <c r="C95" s="47"/>
      <c r="D95" s="47"/>
      <c r="E95" s="47"/>
      <c r="F95" s="47"/>
      <c r="G95" s="47"/>
      <c r="H95" s="47"/>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row>
    <row r="96" spans="1:45" s="41" customFormat="1" x14ac:dyDescent="0.2">
      <c r="A96" s="47"/>
      <c r="B96" s="47"/>
      <c r="C96" s="47"/>
      <c r="D96" s="47"/>
      <c r="E96" s="47"/>
      <c r="F96" s="47"/>
      <c r="G96" s="47"/>
      <c r="H96" s="47"/>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row>
    <row r="97" spans="1:45" s="41" customFormat="1" x14ac:dyDescent="0.2">
      <c r="A97" s="47"/>
      <c r="B97" s="47"/>
      <c r="C97" s="47"/>
      <c r="D97" s="47"/>
      <c r="E97" s="47"/>
      <c r="F97" s="47"/>
      <c r="G97" s="47"/>
      <c r="H97" s="47"/>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row>
    <row r="98" spans="1:45" s="41" customFormat="1" x14ac:dyDescent="0.2">
      <c r="A98" s="47"/>
      <c r="B98" s="47"/>
      <c r="C98" s="47"/>
      <c r="D98" s="47"/>
      <c r="E98" s="47"/>
      <c r="F98" s="47"/>
      <c r="G98" s="47"/>
      <c r="H98" s="47"/>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row>
    <row r="99" spans="1:45" s="41" customFormat="1" x14ac:dyDescent="0.2">
      <c r="A99" s="47"/>
      <c r="B99" s="47"/>
      <c r="C99" s="47"/>
      <c r="D99" s="47"/>
      <c r="E99" s="47"/>
      <c r="F99" s="47"/>
      <c r="G99" s="47"/>
      <c r="H99" s="47"/>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row>
    <row r="100" spans="1:45" s="41" customFormat="1" x14ac:dyDescent="0.2">
      <c r="A100" s="47"/>
      <c r="B100" s="47"/>
      <c r="C100" s="47"/>
      <c r="D100" s="47"/>
      <c r="E100" s="47"/>
      <c r="F100" s="47"/>
      <c r="G100" s="47"/>
      <c r="H100" s="47"/>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row>
    <row r="101" spans="1:45" s="41" customFormat="1" x14ac:dyDescent="0.2">
      <c r="A101" s="47"/>
      <c r="B101" s="47"/>
      <c r="C101" s="47"/>
      <c r="D101" s="47"/>
      <c r="E101" s="47"/>
      <c r="F101" s="47"/>
      <c r="G101" s="47"/>
      <c r="H101" s="47"/>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row>
    <row r="102" spans="1:45" s="41" customFormat="1" x14ac:dyDescent="0.2">
      <c r="A102" s="47"/>
      <c r="B102" s="47"/>
      <c r="C102" s="47"/>
      <c r="D102" s="47"/>
      <c r="E102" s="47"/>
      <c r="F102" s="47"/>
      <c r="G102" s="47"/>
      <c r="H102" s="47"/>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row>
    <row r="103" spans="1:45" s="41" customFormat="1" x14ac:dyDescent="0.2">
      <c r="A103" s="47"/>
      <c r="B103" s="47"/>
      <c r="C103" s="47"/>
      <c r="D103" s="47"/>
      <c r="E103" s="47"/>
      <c r="F103" s="47"/>
      <c r="G103" s="47"/>
      <c r="H103" s="47"/>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row>
    <row r="104" spans="1:45" s="41" customFormat="1" x14ac:dyDescent="0.2">
      <c r="A104" s="47"/>
      <c r="B104" s="47"/>
      <c r="C104" s="47"/>
      <c r="D104" s="47"/>
      <c r="E104" s="47"/>
      <c r="F104" s="47"/>
      <c r="G104" s="47"/>
      <c r="H104" s="47"/>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row>
    <row r="105" spans="1:45" s="41" customFormat="1" x14ac:dyDescent="0.2">
      <c r="A105" s="47"/>
      <c r="B105" s="47"/>
      <c r="C105" s="47"/>
      <c r="D105" s="47"/>
      <c r="E105" s="47"/>
      <c r="F105" s="47"/>
      <c r="G105" s="47"/>
      <c r="H105" s="47"/>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row>
    <row r="106" spans="1:45" s="41" customFormat="1" x14ac:dyDescent="0.2">
      <c r="A106" s="47"/>
      <c r="B106" s="47"/>
      <c r="C106" s="47"/>
      <c r="D106" s="47"/>
      <c r="E106" s="47"/>
      <c r="F106" s="47"/>
      <c r="G106" s="47"/>
      <c r="H106" s="47"/>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row>
    <row r="107" spans="1:45" s="41" customFormat="1" x14ac:dyDescent="0.2">
      <c r="A107" s="47"/>
      <c r="B107" s="47"/>
      <c r="C107" s="47"/>
      <c r="D107" s="47"/>
      <c r="E107" s="47"/>
      <c r="F107" s="47"/>
      <c r="G107" s="47"/>
      <c r="H107" s="47"/>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row>
    <row r="108" spans="1:45" s="41" customFormat="1" x14ac:dyDescent="0.2">
      <c r="A108" s="47"/>
      <c r="B108" s="47"/>
      <c r="C108" s="47"/>
      <c r="D108" s="47"/>
      <c r="E108" s="47"/>
      <c r="F108" s="47"/>
      <c r="G108" s="47"/>
      <c r="H108" s="47"/>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row>
    <row r="109" spans="1:45" s="41" customFormat="1" x14ac:dyDescent="0.2">
      <c r="A109" s="47"/>
      <c r="B109" s="47"/>
      <c r="C109" s="47"/>
      <c r="D109" s="47"/>
      <c r="E109" s="47"/>
      <c r="F109" s="47"/>
      <c r="G109" s="47"/>
      <c r="H109" s="47"/>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row>
    <row r="110" spans="1:45" s="41" customFormat="1" x14ac:dyDescent="0.2">
      <c r="A110" s="47"/>
      <c r="B110" s="47"/>
      <c r="C110" s="47"/>
      <c r="D110" s="47"/>
      <c r="E110" s="47"/>
      <c r="F110" s="47"/>
      <c r="G110" s="47"/>
      <c r="H110" s="47"/>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row>
    <row r="111" spans="1:45" s="41" customFormat="1" x14ac:dyDescent="0.2">
      <c r="A111" s="47"/>
      <c r="B111" s="47"/>
      <c r="C111" s="47"/>
      <c r="D111" s="47"/>
      <c r="E111" s="47"/>
      <c r="F111" s="47"/>
      <c r="G111" s="47"/>
      <c r="H111" s="47"/>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row>
    <row r="112" spans="1:45" s="41" customFormat="1" x14ac:dyDescent="0.2">
      <c r="A112" s="47"/>
      <c r="B112" s="47"/>
      <c r="C112" s="47"/>
      <c r="D112" s="47"/>
      <c r="E112" s="47"/>
      <c r="F112" s="47"/>
      <c r="G112" s="47"/>
      <c r="H112" s="47"/>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row>
    <row r="113" spans="1:45" s="41" customFormat="1" x14ac:dyDescent="0.2">
      <c r="A113" s="47"/>
      <c r="B113" s="47"/>
      <c r="C113" s="47"/>
      <c r="D113" s="47"/>
      <c r="E113" s="47"/>
      <c r="F113" s="47"/>
      <c r="G113" s="47"/>
      <c r="H113" s="47"/>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row>
    <row r="114" spans="1:45" s="41" customFormat="1" x14ac:dyDescent="0.2">
      <c r="A114" s="47"/>
      <c r="B114" s="47"/>
      <c r="C114" s="47"/>
      <c r="D114" s="47"/>
      <c r="E114" s="47"/>
      <c r="F114" s="47"/>
      <c r="G114" s="47"/>
      <c r="H114" s="47"/>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row>
    <row r="115" spans="1:45" s="41" customFormat="1" x14ac:dyDescent="0.2">
      <c r="A115" s="47"/>
      <c r="B115" s="47"/>
      <c r="C115" s="47"/>
      <c r="D115" s="47"/>
      <c r="E115" s="47"/>
      <c r="F115" s="47"/>
      <c r="G115" s="47"/>
      <c r="H115" s="47"/>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row>
    <row r="116" spans="1:45" s="41" customFormat="1" x14ac:dyDescent="0.2">
      <c r="A116" s="47"/>
      <c r="B116" s="47"/>
      <c r="C116" s="47"/>
      <c r="D116" s="47"/>
      <c r="E116" s="47"/>
      <c r="F116" s="47"/>
      <c r="G116" s="47"/>
      <c r="H116" s="47"/>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row>
    <row r="117" spans="1:45" s="41" customFormat="1" x14ac:dyDescent="0.2">
      <c r="A117" s="47"/>
      <c r="B117" s="47"/>
      <c r="C117" s="47"/>
      <c r="D117" s="47"/>
      <c r="E117" s="47"/>
      <c r="F117" s="47"/>
      <c r="G117" s="47"/>
      <c r="H117" s="47"/>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row>
    <row r="118" spans="1:45" s="41" customFormat="1" x14ac:dyDescent="0.2">
      <c r="A118" s="47"/>
      <c r="B118" s="47"/>
      <c r="C118" s="47"/>
      <c r="D118" s="47"/>
      <c r="E118" s="47"/>
      <c r="F118" s="47"/>
      <c r="G118" s="47"/>
      <c r="H118" s="47"/>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row>
    <row r="119" spans="1:45" s="41" customFormat="1" x14ac:dyDescent="0.2">
      <c r="A119" s="47"/>
      <c r="B119" s="47"/>
      <c r="C119" s="47"/>
      <c r="D119" s="47"/>
      <c r="E119" s="47"/>
      <c r="F119" s="47"/>
      <c r="G119" s="47"/>
      <c r="H119" s="47"/>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row>
    <row r="120" spans="1:45" s="41" customFormat="1" x14ac:dyDescent="0.2">
      <c r="A120" s="47"/>
      <c r="B120" s="47"/>
      <c r="C120" s="47"/>
      <c r="D120" s="47"/>
      <c r="E120" s="47"/>
      <c r="F120" s="47"/>
      <c r="G120" s="47"/>
      <c r="H120" s="47"/>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row>
    <row r="121" spans="1:45" s="41" customFormat="1" x14ac:dyDescent="0.2">
      <c r="A121" s="47"/>
      <c r="B121" s="47"/>
      <c r="C121" s="47"/>
      <c r="D121" s="47"/>
      <c r="E121" s="47"/>
      <c r="F121" s="47"/>
      <c r="G121" s="47"/>
      <c r="H121" s="47"/>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row>
    <row r="122" spans="1:45" s="41" customFormat="1" x14ac:dyDescent="0.2">
      <c r="A122" s="47"/>
      <c r="B122" s="47"/>
      <c r="C122" s="47"/>
      <c r="D122" s="47"/>
      <c r="E122" s="47"/>
      <c r="F122" s="47"/>
      <c r="G122" s="47"/>
      <c r="H122" s="47"/>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row>
    <row r="123" spans="1:45" s="41" customFormat="1" x14ac:dyDescent="0.2">
      <c r="A123" s="47"/>
      <c r="B123" s="47"/>
      <c r="C123" s="47"/>
      <c r="D123" s="47"/>
      <c r="E123" s="47"/>
      <c r="F123" s="47"/>
      <c r="G123" s="47"/>
      <c r="H123" s="47"/>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row>
    <row r="124" spans="1:45" s="41" customFormat="1" x14ac:dyDescent="0.2">
      <c r="A124" s="47"/>
      <c r="B124" s="47"/>
      <c r="C124" s="47"/>
      <c r="D124" s="47"/>
      <c r="E124" s="47"/>
      <c r="F124" s="47"/>
      <c r="G124" s="47"/>
      <c r="H124" s="47"/>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row>
    <row r="125" spans="1:45" s="41" customFormat="1" x14ac:dyDescent="0.2">
      <c r="A125" s="47"/>
      <c r="B125" s="47"/>
      <c r="C125" s="47"/>
      <c r="D125" s="47"/>
      <c r="E125" s="47"/>
      <c r="F125" s="47"/>
      <c r="G125" s="47"/>
      <c r="H125" s="47"/>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row>
    <row r="126" spans="1:45" s="41" customFormat="1" x14ac:dyDescent="0.2">
      <c r="A126" s="47"/>
      <c r="B126" s="47"/>
      <c r="C126" s="47"/>
      <c r="D126" s="47"/>
      <c r="E126" s="47"/>
      <c r="F126" s="47"/>
      <c r="G126" s="47"/>
      <c r="H126" s="47"/>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row>
    <row r="127" spans="1:45" s="41" customFormat="1" x14ac:dyDescent="0.2">
      <c r="A127" s="47"/>
      <c r="B127" s="47"/>
      <c r="C127" s="47"/>
      <c r="D127" s="47"/>
      <c r="E127" s="47"/>
      <c r="F127" s="47"/>
      <c r="G127" s="47"/>
      <c r="H127" s="47"/>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row>
    <row r="128" spans="1:45" s="41" customFormat="1" x14ac:dyDescent="0.2">
      <c r="A128" s="47"/>
      <c r="B128" s="47"/>
      <c r="C128" s="47"/>
      <c r="D128" s="47"/>
      <c r="E128" s="47"/>
      <c r="F128" s="47"/>
      <c r="G128" s="47"/>
      <c r="H128" s="47"/>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row>
    <row r="129" spans="1:45" s="41" customFormat="1" x14ac:dyDescent="0.2">
      <c r="A129" s="47"/>
      <c r="B129" s="47"/>
      <c r="C129" s="47"/>
      <c r="D129" s="47"/>
      <c r="E129" s="47"/>
      <c r="F129" s="47"/>
      <c r="G129" s="47"/>
      <c r="H129" s="47"/>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row>
    <row r="130" spans="1:45" s="41" customFormat="1" x14ac:dyDescent="0.2">
      <c r="A130" s="47"/>
      <c r="B130" s="47"/>
      <c r="C130" s="47"/>
      <c r="D130" s="47"/>
      <c r="E130" s="47"/>
      <c r="F130" s="47"/>
      <c r="G130" s="47"/>
      <c r="H130" s="47"/>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row>
    <row r="131" spans="1:45" s="41" customFormat="1" x14ac:dyDescent="0.2">
      <c r="A131" s="47"/>
      <c r="B131" s="47"/>
      <c r="C131" s="47"/>
      <c r="D131" s="47"/>
      <c r="E131" s="47"/>
      <c r="F131" s="47"/>
      <c r="G131" s="47"/>
      <c r="H131" s="47"/>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row>
    <row r="132" spans="1:45" s="41" customFormat="1" x14ac:dyDescent="0.2">
      <c r="A132" s="47"/>
      <c r="B132" s="47"/>
      <c r="C132" s="47"/>
      <c r="D132" s="47"/>
      <c r="E132" s="47"/>
      <c r="F132" s="47"/>
      <c r="G132" s="47"/>
      <c r="H132" s="47"/>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row>
    <row r="133" spans="1:45" s="41" customFormat="1" x14ac:dyDescent="0.2">
      <c r="A133" s="47"/>
      <c r="B133" s="47"/>
      <c r="C133" s="47"/>
      <c r="D133" s="47"/>
      <c r="E133" s="47"/>
      <c r="F133" s="47"/>
      <c r="G133" s="47"/>
      <c r="H133" s="47"/>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row>
    <row r="134" spans="1:45" s="41" customFormat="1" x14ac:dyDescent="0.2">
      <c r="A134" s="47"/>
      <c r="B134" s="47"/>
      <c r="C134" s="47"/>
      <c r="D134" s="47"/>
      <c r="E134" s="47"/>
      <c r="F134" s="47"/>
      <c r="G134" s="47"/>
      <c r="H134" s="47"/>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row>
    <row r="135" spans="1:45" s="41" customFormat="1" x14ac:dyDescent="0.2">
      <c r="A135" s="47"/>
      <c r="B135" s="47"/>
      <c r="C135" s="47"/>
      <c r="D135" s="47"/>
      <c r="E135" s="47"/>
      <c r="F135" s="47"/>
      <c r="G135" s="47"/>
      <c r="H135" s="47"/>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row>
    <row r="136" spans="1:45" s="41" customFormat="1" x14ac:dyDescent="0.2">
      <c r="A136" s="47"/>
      <c r="B136" s="47"/>
      <c r="C136" s="47"/>
      <c r="D136" s="47"/>
      <c r="E136" s="47"/>
      <c r="F136" s="47"/>
      <c r="G136" s="47"/>
      <c r="H136" s="47"/>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row>
    <row r="137" spans="1:45" s="41" customFormat="1" x14ac:dyDescent="0.2">
      <c r="A137" s="47"/>
      <c r="B137" s="47"/>
      <c r="C137" s="47"/>
      <c r="D137" s="47"/>
      <c r="E137" s="47"/>
      <c r="F137" s="47"/>
      <c r="G137" s="47"/>
      <c r="H137" s="47"/>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row>
    <row r="138" spans="1:45" s="41" customFormat="1" x14ac:dyDescent="0.2">
      <c r="A138" s="47"/>
      <c r="B138" s="47"/>
      <c r="C138" s="47"/>
      <c r="D138" s="47"/>
      <c r="E138" s="47"/>
      <c r="F138" s="47"/>
      <c r="G138" s="47"/>
      <c r="H138" s="47"/>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row>
    <row r="139" spans="1:45" s="41" customFormat="1" x14ac:dyDescent="0.2">
      <c r="A139" s="47"/>
      <c r="B139" s="47"/>
      <c r="C139" s="47"/>
      <c r="D139" s="47"/>
      <c r="E139" s="47"/>
      <c r="F139" s="47"/>
      <c r="G139" s="47"/>
      <c r="H139" s="47"/>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row>
    <row r="140" spans="1:45" s="41" customFormat="1" x14ac:dyDescent="0.2">
      <c r="A140" s="47"/>
      <c r="B140" s="47"/>
      <c r="C140" s="47"/>
      <c r="D140" s="47"/>
      <c r="E140" s="47"/>
      <c r="F140" s="47"/>
      <c r="G140" s="47"/>
      <c r="H140" s="47"/>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row>
    <row r="141" spans="1:45" s="41" customFormat="1" x14ac:dyDescent="0.2">
      <c r="A141" s="47"/>
      <c r="B141" s="47"/>
      <c r="C141" s="47"/>
      <c r="D141" s="47"/>
      <c r="E141" s="47"/>
      <c r="F141" s="47"/>
      <c r="G141" s="47"/>
      <c r="H141" s="47"/>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row>
    <row r="142" spans="1:45" s="41" customFormat="1" x14ac:dyDescent="0.2">
      <c r="A142" s="47"/>
      <c r="B142" s="47"/>
      <c r="C142" s="47"/>
      <c r="D142" s="47"/>
      <c r="E142" s="47"/>
      <c r="F142" s="47"/>
      <c r="G142" s="47"/>
      <c r="H142" s="47"/>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row>
    <row r="143" spans="1:45" s="41" customFormat="1" x14ac:dyDescent="0.2">
      <c r="A143" s="47"/>
      <c r="B143" s="47"/>
      <c r="C143" s="47"/>
      <c r="D143" s="47"/>
      <c r="E143" s="47"/>
      <c r="F143" s="47"/>
      <c r="G143" s="47"/>
      <c r="H143" s="47"/>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row>
    <row r="144" spans="1:45" s="41" customFormat="1" x14ac:dyDescent="0.2">
      <c r="A144" s="47"/>
      <c r="B144" s="47"/>
      <c r="C144" s="47"/>
      <c r="D144" s="47"/>
      <c r="E144" s="47"/>
      <c r="F144" s="47"/>
      <c r="G144" s="47"/>
      <c r="H144" s="47"/>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row>
    <row r="145" spans="1:45" s="41" customFormat="1" x14ac:dyDescent="0.2">
      <c r="A145" s="47"/>
      <c r="B145" s="47"/>
      <c r="C145" s="47"/>
      <c r="D145" s="47"/>
      <c r="E145" s="47"/>
      <c r="F145" s="47"/>
      <c r="G145" s="47"/>
      <c r="H145" s="47"/>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row>
    <row r="146" spans="1:45" s="41" customFormat="1" x14ac:dyDescent="0.2">
      <c r="A146" s="47"/>
      <c r="B146" s="47"/>
      <c r="C146" s="47"/>
      <c r="D146" s="47"/>
      <c r="E146" s="47"/>
      <c r="F146" s="47"/>
      <c r="G146" s="47"/>
      <c r="H146" s="47"/>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row>
    <row r="147" spans="1:45" s="41" customFormat="1" x14ac:dyDescent="0.2">
      <c r="A147" s="47"/>
      <c r="B147" s="47"/>
      <c r="C147" s="47"/>
      <c r="D147" s="47"/>
      <c r="E147" s="47"/>
      <c r="F147" s="47"/>
      <c r="G147" s="47"/>
      <c r="H147" s="47"/>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row>
    <row r="148" spans="1:45" s="41" customFormat="1" x14ac:dyDescent="0.2">
      <c r="A148" s="47"/>
      <c r="B148" s="47"/>
      <c r="C148" s="47"/>
      <c r="D148" s="47"/>
      <c r="E148" s="47"/>
      <c r="F148" s="47"/>
      <c r="G148" s="47"/>
      <c r="H148" s="47"/>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row>
    <row r="149" spans="1:45" s="41" customFormat="1" x14ac:dyDescent="0.2">
      <c r="A149" s="47"/>
      <c r="B149" s="47"/>
      <c r="C149" s="47"/>
      <c r="D149" s="47"/>
      <c r="E149" s="47"/>
      <c r="F149" s="47"/>
      <c r="G149" s="47"/>
      <c r="H149" s="47"/>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row>
    <row r="150" spans="1:45" s="41" customFormat="1" x14ac:dyDescent="0.2">
      <c r="A150" s="47"/>
      <c r="B150" s="47"/>
      <c r="C150" s="47"/>
      <c r="D150" s="47"/>
      <c r="E150" s="47"/>
      <c r="F150" s="47"/>
      <c r="G150" s="47"/>
      <c r="H150" s="47"/>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row>
    <row r="151" spans="1:45" s="41" customFormat="1" x14ac:dyDescent="0.2">
      <c r="A151" s="47"/>
      <c r="B151" s="47"/>
      <c r="C151" s="47"/>
      <c r="D151" s="47"/>
      <c r="E151" s="47"/>
      <c r="F151" s="47"/>
      <c r="G151" s="47"/>
      <c r="H151" s="47"/>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row>
    <row r="152" spans="1:45" s="41" customFormat="1" x14ac:dyDescent="0.2">
      <c r="A152" s="47"/>
      <c r="B152" s="47"/>
      <c r="C152" s="47"/>
      <c r="D152" s="47"/>
      <c r="E152" s="47"/>
      <c r="F152" s="47"/>
      <c r="G152" s="47"/>
      <c r="H152" s="47"/>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row>
    <row r="153" spans="1:45" s="41" customFormat="1" x14ac:dyDescent="0.2">
      <c r="A153" s="47"/>
      <c r="B153" s="47"/>
      <c r="C153" s="47"/>
      <c r="D153" s="47"/>
      <c r="E153" s="47"/>
      <c r="F153" s="47"/>
      <c r="G153" s="47"/>
      <c r="H153" s="47"/>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row>
    <row r="154" spans="1:45" s="41" customFormat="1" x14ac:dyDescent="0.2">
      <c r="A154" s="47"/>
      <c r="B154" s="47"/>
      <c r="C154" s="47"/>
      <c r="D154" s="47"/>
      <c r="E154" s="47"/>
      <c r="F154" s="47"/>
      <c r="G154" s="47"/>
      <c r="H154" s="47"/>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row>
    <row r="155" spans="1:45" s="41" customFormat="1" x14ac:dyDescent="0.2">
      <c r="A155" s="47"/>
      <c r="B155" s="47"/>
      <c r="C155" s="47"/>
      <c r="D155" s="47"/>
      <c r="E155" s="47"/>
      <c r="F155" s="47"/>
      <c r="G155" s="47"/>
      <c r="H155" s="47"/>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row>
    <row r="156" spans="1:45" s="41" customFormat="1" x14ac:dyDescent="0.2">
      <c r="A156" s="47"/>
      <c r="B156" s="47"/>
      <c r="C156" s="47"/>
      <c r="D156" s="47"/>
      <c r="E156" s="47"/>
      <c r="F156" s="47"/>
      <c r="G156" s="47"/>
      <c r="H156" s="47"/>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row>
    <row r="157" spans="1:45" s="41" customFormat="1" x14ac:dyDescent="0.2">
      <c r="A157" s="47"/>
      <c r="B157" s="47"/>
      <c r="C157" s="47"/>
      <c r="D157" s="47"/>
      <c r="E157" s="47"/>
      <c r="F157" s="47"/>
      <c r="G157" s="47"/>
      <c r="H157" s="47"/>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row>
    <row r="158" spans="1:45" s="41" customFormat="1" x14ac:dyDescent="0.2">
      <c r="A158" s="47"/>
      <c r="B158" s="47"/>
      <c r="C158" s="47"/>
      <c r="D158" s="47"/>
      <c r="E158" s="47"/>
      <c r="F158" s="47"/>
      <c r="G158" s="47"/>
      <c r="H158" s="47"/>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row>
    <row r="159" spans="1:45" s="41" customFormat="1" x14ac:dyDescent="0.2">
      <c r="A159" s="47"/>
      <c r="B159" s="47"/>
      <c r="C159" s="47"/>
      <c r="D159" s="47"/>
      <c r="E159" s="47"/>
      <c r="F159" s="47"/>
      <c r="G159" s="47"/>
      <c r="H159" s="47"/>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row>
    <row r="161" spans="1:45" x14ac:dyDescent="0.2">
      <c r="A161" s="174"/>
      <c r="B161" s="174"/>
      <c r="C161" s="174"/>
      <c r="D161" s="174"/>
      <c r="E161" s="174"/>
      <c r="F161" s="174"/>
      <c r="G161" s="174"/>
      <c r="H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c r="AS161" s="174"/>
    </row>
    <row r="162" spans="1:45" x14ac:dyDescent="0.2">
      <c r="A162" s="174"/>
      <c r="B162" s="174"/>
      <c r="C162" s="174"/>
      <c r="D162" s="174"/>
      <c r="E162" s="174"/>
      <c r="F162" s="174"/>
      <c r="G162" s="174"/>
      <c r="H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row>
    <row r="163" spans="1:45" x14ac:dyDescent="0.2">
      <c r="A163" s="174"/>
      <c r="B163" s="174"/>
      <c r="C163" s="174"/>
      <c r="D163" s="174"/>
      <c r="E163" s="174"/>
      <c r="F163" s="174"/>
      <c r="G163" s="174"/>
      <c r="H163" s="174"/>
      <c r="M163" s="174"/>
      <c r="N163" s="174"/>
      <c r="O163" s="174"/>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c r="AK163" s="174"/>
      <c r="AL163" s="174"/>
      <c r="AM163" s="174"/>
      <c r="AN163" s="174"/>
      <c r="AO163" s="174"/>
      <c r="AP163" s="174"/>
      <c r="AQ163" s="174"/>
      <c r="AR163" s="174"/>
      <c r="AS163" s="174"/>
    </row>
    <row r="164" spans="1:45" x14ac:dyDescent="0.2">
      <c r="A164" s="174"/>
      <c r="B164" s="174"/>
      <c r="C164" s="174"/>
      <c r="D164" s="174"/>
      <c r="E164" s="174"/>
      <c r="F164" s="174"/>
      <c r="G164" s="174"/>
      <c r="H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row>
    <row r="165" spans="1:45" x14ac:dyDescent="0.2">
      <c r="A165" s="174"/>
      <c r="B165" s="174"/>
      <c r="C165" s="174"/>
      <c r="D165" s="174"/>
      <c r="E165" s="174"/>
      <c r="F165" s="174"/>
      <c r="G165" s="174"/>
      <c r="H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R165" s="174"/>
      <c r="AS165" s="174"/>
    </row>
    <row r="166" spans="1:45" x14ac:dyDescent="0.2">
      <c r="A166" s="174"/>
      <c r="B166" s="174"/>
      <c r="C166" s="174"/>
      <c r="D166" s="174"/>
      <c r="E166" s="174"/>
      <c r="F166" s="174"/>
      <c r="G166" s="174"/>
      <c r="H166" s="174"/>
      <c r="M166" s="174"/>
      <c r="N166" s="174"/>
      <c r="O166" s="174"/>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c r="AK166" s="174"/>
      <c r="AL166" s="174"/>
      <c r="AM166" s="174"/>
      <c r="AN166" s="174"/>
      <c r="AO166" s="174"/>
      <c r="AP166" s="174"/>
      <c r="AQ166" s="174"/>
      <c r="AR166" s="174"/>
      <c r="AS166" s="174"/>
    </row>
    <row r="167" spans="1:45" x14ac:dyDescent="0.2">
      <c r="A167" s="174"/>
      <c r="B167" s="174"/>
      <c r="C167" s="174"/>
      <c r="D167" s="174"/>
      <c r="E167" s="174"/>
      <c r="F167" s="174"/>
      <c r="G167" s="174"/>
      <c r="H167" s="174"/>
      <c r="M167" s="174"/>
      <c r="N167" s="174"/>
      <c r="O167" s="174"/>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c r="AK167" s="174"/>
      <c r="AL167" s="174"/>
      <c r="AM167" s="174"/>
      <c r="AN167" s="174"/>
      <c r="AO167" s="174"/>
      <c r="AP167" s="174"/>
      <c r="AQ167" s="174"/>
      <c r="AR167" s="174"/>
      <c r="AS167" s="174"/>
    </row>
    <row r="168" spans="1:45" x14ac:dyDescent="0.2">
      <c r="A168" s="174"/>
      <c r="B168" s="174"/>
      <c r="C168" s="174"/>
      <c r="D168" s="174"/>
      <c r="E168" s="174"/>
      <c r="F168" s="174"/>
      <c r="G168" s="174"/>
      <c r="H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row>
    <row r="169" spans="1:45" x14ac:dyDescent="0.2">
      <c r="A169" s="174"/>
      <c r="B169" s="174"/>
      <c r="C169" s="174"/>
      <c r="D169" s="174"/>
      <c r="E169" s="174"/>
      <c r="F169" s="174"/>
      <c r="G169" s="174"/>
      <c r="H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4"/>
      <c r="AM169" s="174"/>
      <c r="AN169" s="174"/>
      <c r="AO169" s="174"/>
      <c r="AP169" s="174"/>
      <c r="AQ169" s="174"/>
      <c r="AR169" s="174"/>
      <c r="AS169" s="174"/>
    </row>
    <row r="170" spans="1:45" x14ac:dyDescent="0.2">
      <c r="A170" s="174"/>
      <c r="B170" s="174"/>
      <c r="C170" s="174"/>
      <c r="D170" s="174"/>
      <c r="E170" s="174"/>
      <c r="F170" s="174"/>
      <c r="G170" s="174"/>
      <c r="H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row>
    <row r="171" spans="1:45" x14ac:dyDescent="0.2">
      <c r="A171" s="174"/>
      <c r="B171" s="174"/>
      <c r="C171" s="174"/>
      <c r="D171" s="174"/>
      <c r="E171" s="174"/>
      <c r="F171" s="174"/>
      <c r="G171" s="174"/>
      <c r="H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row>
    <row r="172" spans="1:45" x14ac:dyDescent="0.2">
      <c r="A172" s="174"/>
      <c r="B172" s="174"/>
      <c r="C172" s="174"/>
      <c r="D172" s="174"/>
      <c r="E172" s="174"/>
      <c r="F172" s="174"/>
      <c r="G172" s="174"/>
      <c r="H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row>
    <row r="173" spans="1:45" x14ac:dyDescent="0.2">
      <c r="A173" s="174"/>
      <c r="B173" s="174"/>
      <c r="C173" s="174"/>
      <c r="D173" s="174"/>
      <c r="E173" s="174"/>
      <c r="F173" s="174"/>
      <c r="G173" s="174"/>
      <c r="H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row>
    <row r="174" spans="1:45" x14ac:dyDescent="0.2">
      <c r="A174" s="174"/>
      <c r="B174" s="174"/>
      <c r="C174" s="174"/>
      <c r="D174" s="174"/>
      <c r="E174" s="174"/>
      <c r="F174" s="174"/>
      <c r="G174" s="174"/>
      <c r="H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174"/>
      <c r="AL174" s="174"/>
      <c r="AM174" s="174"/>
      <c r="AN174" s="174"/>
      <c r="AO174" s="174"/>
      <c r="AP174" s="174"/>
      <c r="AQ174" s="174"/>
      <c r="AR174" s="174"/>
      <c r="AS174" s="174"/>
    </row>
    <row r="175" spans="1:45" x14ac:dyDescent="0.2">
      <c r="A175" s="174"/>
      <c r="B175" s="174"/>
      <c r="C175" s="174"/>
      <c r="D175" s="174"/>
      <c r="E175" s="174"/>
      <c r="F175" s="174"/>
      <c r="G175" s="174"/>
      <c r="H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row>
    <row r="176" spans="1:45" x14ac:dyDescent="0.2">
      <c r="A176" s="174"/>
      <c r="B176" s="174"/>
      <c r="C176" s="174"/>
      <c r="D176" s="174"/>
      <c r="E176" s="174"/>
      <c r="F176" s="174"/>
      <c r="G176" s="174"/>
      <c r="H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row>
    <row r="177" spans="1:45" x14ac:dyDescent="0.2">
      <c r="A177" s="174"/>
      <c r="B177" s="174"/>
      <c r="C177" s="174"/>
      <c r="D177" s="174"/>
      <c r="E177" s="174"/>
      <c r="F177" s="174"/>
      <c r="G177" s="174"/>
      <c r="H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74"/>
      <c r="AR177" s="174"/>
      <c r="AS177" s="174"/>
    </row>
    <row r="178" spans="1:45" x14ac:dyDescent="0.2">
      <c r="A178" s="174"/>
      <c r="B178" s="174"/>
      <c r="C178" s="174"/>
      <c r="D178" s="174"/>
      <c r="E178" s="174"/>
      <c r="F178" s="174"/>
      <c r="G178" s="174"/>
      <c r="H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174"/>
      <c r="AH178" s="174"/>
      <c r="AI178" s="174"/>
      <c r="AJ178" s="174"/>
      <c r="AK178" s="174"/>
      <c r="AL178" s="174"/>
      <c r="AM178" s="174"/>
      <c r="AN178" s="174"/>
      <c r="AO178" s="174"/>
      <c r="AP178" s="174"/>
      <c r="AQ178" s="174"/>
      <c r="AR178" s="174"/>
      <c r="AS178" s="174"/>
    </row>
    <row r="179" spans="1:45" x14ac:dyDescent="0.2">
      <c r="A179" s="174"/>
      <c r="B179" s="174"/>
      <c r="C179" s="174"/>
      <c r="D179" s="174"/>
      <c r="E179" s="174"/>
      <c r="F179" s="174"/>
      <c r="G179" s="174"/>
      <c r="H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row>
    <row r="180" spans="1:45" x14ac:dyDescent="0.2">
      <c r="A180" s="174"/>
      <c r="B180" s="174"/>
      <c r="C180" s="174"/>
      <c r="D180" s="174"/>
      <c r="E180" s="174"/>
      <c r="F180" s="174"/>
      <c r="G180" s="174"/>
      <c r="H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row>
    <row r="181" spans="1:45" x14ac:dyDescent="0.2">
      <c r="A181" s="174"/>
      <c r="B181" s="174"/>
      <c r="C181" s="174"/>
      <c r="D181" s="174"/>
      <c r="E181" s="174"/>
      <c r="F181" s="174"/>
      <c r="G181" s="174"/>
      <c r="H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row>
    <row r="182" spans="1:45" x14ac:dyDescent="0.2">
      <c r="A182" s="174"/>
      <c r="B182" s="174"/>
      <c r="C182" s="174"/>
      <c r="D182" s="174"/>
      <c r="E182" s="174"/>
      <c r="F182" s="174"/>
      <c r="G182" s="174"/>
      <c r="H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row>
    <row r="183" spans="1:45" x14ac:dyDescent="0.2">
      <c r="A183" s="174"/>
      <c r="B183" s="174"/>
      <c r="C183" s="174"/>
      <c r="D183" s="174"/>
      <c r="E183" s="174"/>
      <c r="F183" s="174"/>
      <c r="G183" s="174"/>
      <c r="H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row>
    <row r="184" spans="1:45" x14ac:dyDescent="0.2">
      <c r="A184" s="174"/>
      <c r="B184" s="174"/>
      <c r="C184" s="174"/>
      <c r="D184" s="174"/>
      <c r="E184" s="174"/>
      <c r="F184" s="174"/>
      <c r="G184" s="174"/>
      <c r="H184" s="174"/>
      <c r="M184" s="174"/>
      <c r="N184" s="174"/>
      <c r="O184" s="174"/>
      <c r="P184" s="174"/>
      <c r="Q184" s="174"/>
      <c r="R184" s="174"/>
      <c r="S184" s="174"/>
      <c r="T184" s="174"/>
      <c r="U184" s="174"/>
      <c r="V184" s="174"/>
      <c r="W184" s="174"/>
      <c r="X184" s="174"/>
      <c r="Y184" s="174"/>
      <c r="Z184" s="174"/>
      <c r="AA184" s="174"/>
      <c r="AB184" s="174"/>
      <c r="AC184" s="174"/>
      <c r="AD184" s="174"/>
      <c r="AE184" s="174"/>
      <c r="AF184" s="174"/>
      <c r="AG184" s="174"/>
      <c r="AH184" s="174"/>
      <c r="AI184" s="174"/>
      <c r="AJ184" s="174"/>
      <c r="AK184" s="174"/>
      <c r="AL184" s="174"/>
      <c r="AM184" s="174"/>
      <c r="AN184" s="174"/>
      <c r="AO184" s="174"/>
      <c r="AP184" s="174"/>
      <c r="AQ184" s="174"/>
      <c r="AR184" s="174"/>
      <c r="AS184" s="174"/>
    </row>
    <row r="185" spans="1:45" x14ac:dyDescent="0.2">
      <c r="A185" s="174"/>
      <c r="B185" s="174"/>
      <c r="C185" s="174"/>
      <c r="D185" s="174"/>
      <c r="E185" s="174"/>
      <c r="F185" s="174"/>
      <c r="G185" s="174"/>
      <c r="H185" s="174"/>
      <c r="M185" s="174"/>
      <c r="N185" s="174"/>
      <c r="O185" s="174"/>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174"/>
      <c r="AP185" s="174"/>
      <c r="AQ185" s="174"/>
      <c r="AR185" s="174"/>
      <c r="AS185" s="174"/>
    </row>
    <row r="186" spans="1:45" x14ac:dyDescent="0.2">
      <c r="A186" s="174"/>
      <c r="B186" s="174"/>
      <c r="C186" s="174"/>
      <c r="D186" s="174"/>
      <c r="E186" s="174"/>
      <c r="F186" s="174"/>
      <c r="G186" s="174"/>
      <c r="H186" s="174"/>
      <c r="M186" s="174"/>
      <c r="N186" s="174"/>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174"/>
      <c r="AP186" s="174"/>
      <c r="AQ186" s="174"/>
      <c r="AR186" s="174"/>
      <c r="AS186" s="174"/>
    </row>
    <row r="187" spans="1:45" x14ac:dyDescent="0.2">
      <c r="A187" s="174"/>
      <c r="B187" s="174"/>
      <c r="C187" s="174"/>
      <c r="D187" s="174"/>
      <c r="E187" s="174"/>
      <c r="F187" s="174"/>
      <c r="G187" s="174"/>
      <c r="H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row>
    <row r="188" spans="1:45" x14ac:dyDescent="0.2">
      <c r="A188" s="174"/>
      <c r="B188" s="174"/>
      <c r="C188" s="174"/>
      <c r="D188" s="174"/>
      <c r="E188" s="174"/>
      <c r="F188" s="174"/>
      <c r="G188" s="174"/>
      <c r="H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row>
    <row r="189" spans="1:45" x14ac:dyDescent="0.2">
      <c r="A189" s="174"/>
      <c r="B189" s="174"/>
      <c r="C189" s="174"/>
      <c r="D189" s="174"/>
      <c r="E189" s="174"/>
      <c r="F189" s="174"/>
      <c r="G189" s="174"/>
      <c r="H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row>
    <row r="190" spans="1:45" x14ac:dyDescent="0.2">
      <c r="A190" s="174"/>
      <c r="B190" s="174"/>
      <c r="C190" s="174"/>
      <c r="D190" s="174"/>
      <c r="E190" s="174"/>
      <c r="F190" s="174"/>
      <c r="G190" s="174"/>
      <c r="H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row>
    <row r="191" spans="1:45" x14ac:dyDescent="0.2">
      <c r="A191" s="174"/>
      <c r="B191" s="174"/>
      <c r="C191" s="174"/>
      <c r="D191" s="174"/>
      <c r="E191" s="174"/>
      <c r="F191" s="174"/>
      <c r="G191" s="174"/>
      <c r="H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row>
    <row r="192" spans="1:45" x14ac:dyDescent="0.2">
      <c r="A192" s="174"/>
      <c r="B192" s="174"/>
      <c r="C192" s="174"/>
      <c r="D192" s="174"/>
      <c r="E192" s="174"/>
      <c r="F192" s="174"/>
      <c r="G192" s="174"/>
      <c r="H192" s="174"/>
      <c r="M192" s="174"/>
      <c r="N192" s="174"/>
      <c r="O192" s="174"/>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174"/>
      <c r="AP192" s="174"/>
      <c r="AQ192" s="174"/>
      <c r="AR192" s="174"/>
      <c r="AS192" s="174"/>
    </row>
    <row r="193" spans="1:45" x14ac:dyDescent="0.2">
      <c r="A193" s="174"/>
      <c r="B193" s="174"/>
      <c r="C193" s="174"/>
      <c r="D193" s="174"/>
      <c r="E193" s="174"/>
      <c r="F193" s="174"/>
      <c r="G193" s="174"/>
      <c r="H193" s="174"/>
      <c r="M193" s="174"/>
      <c r="N193" s="174"/>
      <c r="O193" s="174"/>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4"/>
      <c r="AR193" s="174"/>
      <c r="AS193" s="174"/>
    </row>
    <row r="194" spans="1:45" x14ac:dyDescent="0.2">
      <c r="A194" s="174"/>
      <c r="B194" s="174"/>
      <c r="C194" s="174"/>
      <c r="D194" s="174"/>
      <c r="E194" s="174"/>
      <c r="F194" s="174"/>
      <c r="G194" s="174"/>
      <c r="H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row>
    <row r="195" spans="1:45" x14ac:dyDescent="0.2">
      <c r="A195" s="174"/>
      <c r="B195" s="174"/>
      <c r="C195" s="174"/>
      <c r="D195" s="174"/>
      <c r="E195" s="174"/>
      <c r="F195" s="174"/>
      <c r="G195" s="174"/>
      <c r="H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174"/>
      <c r="AP195" s="174"/>
      <c r="AQ195" s="174"/>
      <c r="AR195" s="174"/>
      <c r="AS195" s="174"/>
    </row>
    <row r="196" spans="1:45" x14ac:dyDescent="0.2">
      <c r="A196" s="174"/>
      <c r="B196" s="174"/>
      <c r="C196" s="174"/>
      <c r="D196" s="174"/>
      <c r="E196" s="174"/>
      <c r="F196" s="174"/>
      <c r="G196" s="174"/>
      <c r="H196" s="174"/>
      <c r="M196" s="174"/>
      <c r="N196" s="174"/>
      <c r="O196" s="174"/>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174"/>
      <c r="AP196" s="174"/>
      <c r="AQ196" s="174"/>
      <c r="AR196" s="174"/>
      <c r="AS196" s="174"/>
    </row>
    <row r="197" spans="1:45" x14ac:dyDescent="0.2">
      <c r="A197" s="174"/>
      <c r="B197" s="174"/>
      <c r="C197" s="174"/>
      <c r="D197" s="174"/>
      <c r="E197" s="174"/>
      <c r="F197" s="174"/>
      <c r="G197" s="174"/>
      <c r="H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74"/>
      <c r="AN197" s="174"/>
      <c r="AO197" s="174"/>
      <c r="AP197" s="174"/>
      <c r="AQ197" s="174"/>
      <c r="AR197" s="174"/>
      <c r="AS197" s="174"/>
    </row>
    <row r="198" spans="1:45" x14ac:dyDescent="0.2">
      <c r="A198" s="174"/>
      <c r="B198" s="174"/>
      <c r="C198" s="174"/>
      <c r="D198" s="174"/>
      <c r="E198" s="174"/>
      <c r="F198" s="174"/>
      <c r="G198" s="174"/>
      <c r="H198" s="174"/>
      <c r="M198" s="174"/>
      <c r="N198" s="174"/>
      <c r="O198" s="174"/>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174"/>
      <c r="AL198" s="174"/>
      <c r="AM198" s="174"/>
      <c r="AN198" s="174"/>
      <c r="AO198" s="174"/>
      <c r="AP198" s="174"/>
      <c r="AQ198" s="174"/>
      <c r="AR198" s="174"/>
      <c r="AS198" s="174"/>
    </row>
    <row r="199" spans="1:45" x14ac:dyDescent="0.2">
      <c r="A199" s="174"/>
      <c r="B199" s="174"/>
      <c r="C199" s="174"/>
      <c r="D199" s="174"/>
      <c r="E199" s="174"/>
      <c r="F199" s="174"/>
      <c r="G199" s="174"/>
      <c r="H199" s="174"/>
      <c r="M199" s="174"/>
      <c r="N199" s="174"/>
      <c r="O199" s="174"/>
      <c r="P199" s="174"/>
      <c r="Q199" s="174"/>
      <c r="R199" s="174"/>
      <c r="S199" s="174"/>
      <c r="T199" s="174"/>
      <c r="U199" s="174"/>
      <c r="V199" s="174"/>
      <c r="W199" s="174"/>
      <c r="X199" s="174"/>
      <c r="Y199" s="174"/>
      <c r="Z199" s="174"/>
      <c r="AA199" s="174"/>
      <c r="AB199" s="174"/>
      <c r="AC199" s="174"/>
      <c r="AD199" s="174"/>
      <c r="AE199" s="174"/>
      <c r="AF199" s="174"/>
      <c r="AG199" s="174"/>
      <c r="AH199" s="174"/>
      <c r="AI199" s="174"/>
      <c r="AJ199" s="174"/>
      <c r="AK199" s="174"/>
      <c r="AL199" s="174"/>
      <c r="AM199" s="174"/>
      <c r="AN199" s="174"/>
      <c r="AO199" s="174"/>
      <c r="AP199" s="174"/>
      <c r="AQ199" s="174"/>
      <c r="AR199" s="174"/>
      <c r="AS199" s="174"/>
    </row>
    <row r="200" spans="1:45" x14ac:dyDescent="0.2">
      <c r="A200" s="174"/>
      <c r="B200" s="174"/>
      <c r="C200" s="174"/>
      <c r="D200" s="174"/>
      <c r="E200" s="174"/>
      <c r="F200" s="174"/>
      <c r="G200" s="174"/>
      <c r="H200" s="174"/>
      <c r="M200" s="174"/>
      <c r="N200" s="174"/>
      <c r="O200" s="174"/>
      <c r="P200" s="174"/>
      <c r="Q200" s="174"/>
      <c r="R200" s="174"/>
      <c r="S200" s="174"/>
      <c r="T200" s="174"/>
      <c r="U200" s="174"/>
      <c r="V200" s="174"/>
      <c r="W200" s="174"/>
      <c r="X200" s="174"/>
      <c r="Y200" s="174"/>
      <c r="Z200" s="174"/>
      <c r="AA200" s="174"/>
      <c r="AB200" s="174"/>
      <c r="AC200" s="174"/>
      <c r="AD200" s="174"/>
      <c r="AE200" s="174"/>
      <c r="AF200" s="174"/>
      <c r="AG200" s="174"/>
      <c r="AH200" s="174"/>
      <c r="AI200" s="174"/>
      <c r="AJ200" s="174"/>
      <c r="AK200" s="174"/>
      <c r="AL200" s="174"/>
      <c r="AM200" s="174"/>
      <c r="AN200" s="174"/>
      <c r="AO200" s="174"/>
      <c r="AP200" s="174"/>
      <c r="AQ200" s="174"/>
      <c r="AR200" s="174"/>
      <c r="AS200" s="174"/>
    </row>
    <row r="201" spans="1:45" x14ac:dyDescent="0.2">
      <c r="A201" s="174"/>
      <c r="B201" s="174"/>
      <c r="C201" s="174"/>
      <c r="D201" s="174"/>
      <c r="E201" s="174"/>
      <c r="F201" s="174"/>
      <c r="G201" s="174"/>
      <c r="H201" s="174"/>
      <c r="M201" s="174"/>
      <c r="N201" s="174"/>
      <c r="O201" s="174"/>
      <c r="P201" s="174"/>
      <c r="Q201" s="174"/>
      <c r="R201" s="174"/>
      <c r="S201" s="174"/>
      <c r="T201" s="174"/>
      <c r="U201" s="174"/>
      <c r="V201" s="174"/>
      <c r="W201" s="174"/>
      <c r="X201" s="174"/>
      <c r="Y201" s="174"/>
      <c r="Z201" s="174"/>
      <c r="AA201" s="174"/>
      <c r="AB201" s="174"/>
      <c r="AC201" s="174"/>
      <c r="AD201" s="174"/>
      <c r="AE201" s="174"/>
      <c r="AF201" s="174"/>
      <c r="AG201" s="174"/>
      <c r="AH201" s="174"/>
      <c r="AI201" s="174"/>
      <c r="AJ201" s="174"/>
      <c r="AK201" s="174"/>
      <c r="AL201" s="174"/>
      <c r="AM201" s="174"/>
      <c r="AN201" s="174"/>
      <c r="AO201" s="174"/>
      <c r="AP201" s="174"/>
      <c r="AQ201" s="174"/>
      <c r="AR201" s="174"/>
      <c r="AS201" s="174"/>
    </row>
    <row r="202" spans="1:45" x14ac:dyDescent="0.2">
      <c r="A202" s="174"/>
      <c r="B202" s="174"/>
      <c r="C202" s="174"/>
      <c r="D202" s="174"/>
      <c r="E202" s="174"/>
      <c r="F202" s="174"/>
      <c r="G202" s="174"/>
      <c r="H202" s="174"/>
      <c r="M202" s="174"/>
      <c r="N202" s="174"/>
      <c r="O202" s="174"/>
      <c r="P202" s="174"/>
      <c r="Q202" s="174"/>
      <c r="R202" s="174"/>
      <c r="S202" s="174"/>
      <c r="T202" s="174"/>
      <c r="U202" s="174"/>
      <c r="V202" s="174"/>
      <c r="W202" s="174"/>
      <c r="X202" s="174"/>
      <c r="Y202" s="174"/>
      <c r="Z202" s="174"/>
      <c r="AA202" s="174"/>
      <c r="AB202" s="174"/>
      <c r="AC202" s="174"/>
      <c r="AD202" s="174"/>
      <c r="AE202" s="174"/>
      <c r="AF202" s="174"/>
      <c r="AG202" s="174"/>
      <c r="AH202" s="174"/>
      <c r="AI202" s="174"/>
      <c r="AJ202" s="174"/>
      <c r="AK202" s="174"/>
      <c r="AL202" s="174"/>
      <c r="AM202" s="174"/>
      <c r="AN202" s="174"/>
      <c r="AO202" s="174"/>
      <c r="AP202" s="174"/>
      <c r="AQ202" s="174"/>
      <c r="AR202" s="174"/>
      <c r="AS202" s="174"/>
    </row>
    <row r="203" spans="1:45" x14ac:dyDescent="0.2">
      <c r="A203" s="174"/>
      <c r="B203" s="174"/>
      <c r="C203" s="174"/>
      <c r="D203" s="174"/>
      <c r="E203" s="174"/>
      <c r="F203" s="174"/>
      <c r="G203" s="174"/>
      <c r="H203" s="174"/>
      <c r="M203" s="174"/>
      <c r="N203" s="174"/>
      <c r="O203" s="174"/>
      <c r="P203" s="174"/>
      <c r="Q203" s="174"/>
      <c r="R203" s="174"/>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row>
    <row r="204" spans="1:45" x14ac:dyDescent="0.2">
      <c r="A204" s="174"/>
      <c r="B204" s="174"/>
      <c r="C204" s="174"/>
      <c r="D204" s="174"/>
      <c r="E204" s="174"/>
      <c r="F204" s="174"/>
      <c r="G204" s="174"/>
      <c r="H204" s="174"/>
      <c r="M204" s="174"/>
      <c r="N204" s="174"/>
      <c r="O204" s="174"/>
      <c r="P204" s="174"/>
      <c r="Q204" s="174"/>
      <c r="R204" s="174"/>
      <c r="S204" s="174"/>
      <c r="T204" s="174"/>
      <c r="U204" s="174"/>
      <c r="V204" s="174"/>
      <c r="W204" s="174"/>
      <c r="X204" s="174"/>
      <c r="Y204" s="174"/>
      <c r="Z204" s="174"/>
      <c r="AA204" s="174"/>
      <c r="AB204" s="174"/>
      <c r="AC204" s="174"/>
      <c r="AD204" s="174"/>
      <c r="AE204" s="174"/>
      <c r="AF204" s="174"/>
      <c r="AG204" s="174"/>
      <c r="AH204" s="174"/>
      <c r="AI204" s="174"/>
      <c r="AJ204" s="174"/>
      <c r="AK204" s="174"/>
      <c r="AL204" s="174"/>
      <c r="AM204" s="174"/>
      <c r="AN204" s="174"/>
      <c r="AO204" s="174"/>
      <c r="AP204" s="174"/>
      <c r="AQ204" s="174"/>
      <c r="AR204" s="174"/>
      <c r="AS204" s="174"/>
    </row>
    <row r="205" spans="1:45" x14ac:dyDescent="0.2">
      <c r="A205" s="174"/>
      <c r="B205" s="174"/>
      <c r="C205" s="174"/>
      <c r="D205" s="174"/>
      <c r="E205" s="174"/>
      <c r="F205" s="174"/>
      <c r="G205" s="174"/>
      <c r="H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74"/>
      <c r="AH205" s="174"/>
      <c r="AI205" s="174"/>
      <c r="AJ205" s="174"/>
      <c r="AK205" s="174"/>
      <c r="AL205" s="174"/>
      <c r="AM205" s="174"/>
      <c r="AN205" s="174"/>
      <c r="AO205" s="174"/>
      <c r="AP205" s="174"/>
      <c r="AQ205" s="174"/>
      <c r="AR205" s="174"/>
      <c r="AS205" s="174"/>
    </row>
    <row r="206" spans="1:45" x14ac:dyDescent="0.2">
      <c r="A206" s="174"/>
      <c r="B206" s="174"/>
      <c r="C206" s="174"/>
      <c r="D206" s="174"/>
      <c r="E206" s="174"/>
      <c r="F206" s="174"/>
      <c r="G206" s="174"/>
      <c r="H206" s="174"/>
      <c r="M206" s="174"/>
      <c r="N206" s="174"/>
      <c r="O206" s="174"/>
      <c r="P206" s="174"/>
      <c r="Q206" s="174"/>
      <c r="R206" s="174"/>
      <c r="S206" s="174"/>
      <c r="T206" s="174"/>
      <c r="U206" s="174"/>
      <c r="V206" s="174"/>
      <c r="W206" s="174"/>
      <c r="X206" s="174"/>
      <c r="Y206" s="174"/>
      <c r="Z206" s="174"/>
      <c r="AA206" s="174"/>
      <c r="AB206" s="174"/>
      <c r="AC206" s="174"/>
      <c r="AD206" s="174"/>
      <c r="AE206" s="174"/>
      <c r="AF206" s="174"/>
      <c r="AG206" s="174"/>
      <c r="AH206" s="174"/>
      <c r="AI206" s="174"/>
      <c r="AJ206" s="174"/>
      <c r="AK206" s="174"/>
      <c r="AL206" s="174"/>
      <c r="AM206" s="174"/>
      <c r="AN206" s="174"/>
      <c r="AO206" s="174"/>
      <c r="AP206" s="174"/>
      <c r="AQ206" s="174"/>
      <c r="AR206" s="174"/>
      <c r="AS206" s="174"/>
    </row>
    <row r="207" spans="1:45" x14ac:dyDescent="0.2">
      <c r="A207" s="174"/>
      <c r="B207" s="174"/>
      <c r="C207" s="174"/>
      <c r="D207" s="174"/>
      <c r="E207" s="174"/>
      <c r="F207" s="174"/>
      <c r="G207" s="174"/>
      <c r="H207" s="174"/>
      <c r="M207" s="174"/>
      <c r="N207" s="174"/>
      <c r="O207" s="174"/>
      <c r="P207" s="174"/>
      <c r="Q207" s="174"/>
      <c r="R207" s="174"/>
      <c r="S207" s="174"/>
      <c r="T207" s="174"/>
      <c r="U207" s="174"/>
      <c r="V207" s="174"/>
      <c r="W207" s="174"/>
      <c r="X207" s="174"/>
      <c r="Y207" s="174"/>
      <c r="Z207" s="174"/>
      <c r="AA207" s="174"/>
      <c r="AB207" s="174"/>
      <c r="AC207" s="174"/>
      <c r="AD207" s="174"/>
      <c r="AE207" s="174"/>
      <c r="AF207" s="174"/>
      <c r="AG207" s="174"/>
      <c r="AH207" s="174"/>
      <c r="AI207" s="174"/>
      <c r="AJ207" s="174"/>
      <c r="AK207" s="174"/>
      <c r="AL207" s="174"/>
      <c r="AM207" s="174"/>
      <c r="AN207" s="174"/>
      <c r="AO207" s="174"/>
      <c r="AP207" s="174"/>
      <c r="AQ207" s="174"/>
      <c r="AR207" s="174"/>
      <c r="AS207" s="174"/>
    </row>
    <row r="208" spans="1:45" x14ac:dyDescent="0.2">
      <c r="A208" s="174"/>
      <c r="B208" s="174"/>
      <c r="C208" s="174"/>
      <c r="D208" s="174"/>
      <c r="E208" s="174"/>
      <c r="F208" s="174"/>
      <c r="G208" s="174"/>
      <c r="H208" s="174"/>
      <c r="M208" s="174"/>
      <c r="N208" s="174"/>
      <c r="O208" s="174"/>
      <c r="P208" s="174"/>
      <c r="Q208" s="174"/>
      <c r="R208" s="174"/>
      <c r="S208" s="174"/>
      <c r="T208" s="174"/>
      <c r="U208" s="174"/>
      <c r="V208" s="174"/>
      <c r="W208" s="174"/>
      <c r="X208" s="174"/>
      <c r="Y208" s="174"/>
      <c r="Z208" s="174"/>
      <c r="AA208" s="174"/>
      <c r="AB208" s="174"/>
      <c r="AC208" s="174"/>
      <c r="AD208" s="174"/>
      <c r="AE208" s="174"/>
      <c r="AF208" s="174"/>
      <c r="AG208" s="174"/>
      <c r="AH208" s="174"/>
      <c r="AI208" s="174"/>
      <c r="AJ208" s="174"/>
      <c r="AK208" s="174"/>
      <c r="AL208" s="174"/>
      <c r="AM208" s="174"/>
      <c r="AN208" s="174"/>
      <c r="AO208" s="174"/>
      <c r="AP208" s="174"/>
      <c r="AQ208" s="174"/>
      <c r="AR208" s="174"/>
      <c r="AS208" s="174"/>
    </row>
    <row r="209" spans="1:45" x14ac:dyDescent="0.2">
      <c r="A209" s="174"/>
      <c r="B209" s="174"/>
      <c r="C209" s="174"/>
      <c r="D209" s="174"/>
      <c r="E209" s="174"/>
      <c r="F209" s="174"/>
      <c r="G209" s="174"/>
      <c r="H209" s="174"/>
      <c r="M209" s="174"/>
      <c r="N209" s="174"/>
      <c r="O209" s="174"/>
      <c r="P209" s="174"/>
      <c r="Q209" s="174"/>
      <c r="R209" s="174"/>
      <c r="S209" s="174"/>
      <c r="T209" s="174"/>
      <c r="U209" s="174"/>
      <c r="V209" s="174"/>
      <c r="W209" s="174"/>
      <c r="X209" s="174"/>
      <c r="Y209" s="174"/>
      <c r="Z209" s="174"/>
      <c r="AA209" s="174"/>
      <c r="AB209" s="174"/>
      <c r="AC209" s="174"/>
      <c r="AD209" s="174"/>
      <c r="AE209" s="174"/>
      <c r="AF209" s="174"/>
      <c r="AG209" s="174"/>
      <c r="AH209" s="174"/>
      <c r="AI209" s="174"/>
      <c r="AJ209" s="174"/>
      <c r="AK209" s="174"/>
      <c r="AL209" s="174"/>
      <c r="AM209" s="174"/>
      <c r="AN209" s="174"/>
      <c r="AO209" s="174"/>
      <c r="AP209" s="174"/>
      <c r="AQ209" s="174"/>
      <c r="AR209" s="174"/>
      <c r="AS209" s="174"/>
    </row>
    <row r="210" spans="1:45" x14ac:dyDescent="0.2">
      <c r="A210" s="174"/>
      <c r="B210" s="174"/>
      <c r="C210" s="174"/>
      <c r="D210" s="174"/>
      <c r="E210" s="174"/>
      <c r="F210" s="174"/>
      <c r="G210" s="174"/>
      <c r="H210" s="174"/>
      <c r="M210" s="174"/>
      <c r="N210" s="174"/>
      <c r="O210" s="174"/>
      <c r="P210" s="174"/>
      <c r="Q210" s="174"/>
      <c r="R210" s="174"/>
      <c r="S210" s="174"/>
      <c r="T210" s="174"/>
      <c r="U210" s="174"/>
      <c r="V210" s="174"/>
      <c r="W210" s="174"/>
      <c r="X210" s="174"/>
      <c r="Y210" s="174"/>
      <c r="Z210" s="174"/>
      <c r="AA210" s="174"/>
      <c r="AB210" s="174"/>
      <c r="AC210" s="174"/>
      <c r="AD210" s="174"/>
      <c r="AE210" s="174"/>
      <c r="AF210" s="174"/>
      <c r="AG210" s="174"/>
      <c r="AH210" s="174"/>
      <c r="AI210" s="174"/>
      <c r="AJ210" s="174"/>
      <c r="AK210" s="174"/>
      <c r="AL210" s="174"/>
      <c r="AM210" s="174"/>
      <c r="AN210" s="174"/>
      <c r="AO210" s="174"/>
      <c r="AP210" s="174"/>
      <c r="AQ210" s="174"/>
      <c r="AR210" s="174"/>
      <c r="AS210" s="174"/>
    </row>
    <row r="211" spans="1:45" x14ac:dyDescent="0.2">
      <c r="A211" s="174"/>
      <c r="B211" s="174"/>
      <c r="C211" s="174"/>
      <c r="D211" s="174"/>
      <c r="E211" s="174"/>
      <c r="F211" s="174"/>
      <c r="G211" s="174"/>
      <c r="H211" s="174"/>
      <c r="M211" s="174"/>
      <c r="N211" s="174"/>
      <c r="O211" s="174"/>
      <c r="P211" s="174"/>
      <c r="Q211" s="174"/>
      <c r="R211" s="174"/>
      <c r="S211" s="174"/>
      <c r="T211" s="174"/>
      <c r="U211" s="174"/>
      <c r="V211" s="174"/>
      <c r="W211" s="174"/>
      <c r="X211" s="174"/>
      <c r="Y211" s="174"/>
      <c r="Z211" s="174"/>
      <c r="AA211" s="174"/>
      <c r="AB211" s="174"/>
      <c r="AC211" s="174"/>
      <c r="AD211" s="174"/>
      <c r="AE211" s="174"/>
      <c r="AF211" s="174"/>
      <c r="AG211" s="174"/>
      <c r="AH211" s="174"/>
      <c r="AI211" s="174"/>
      <c r="AJ211" s="174"/>
      <c r="AK211" s="174"/>
      <c r="AL211" s="174"/>
      <c r="AM211" s="174"/>
      <c r="AN211" s="174"/>
      <c r="AO211" s="174"/>
      <c r="AP211" s="174"/>
      <c r="AQ211" s="174"/>
      <c r="AR211" s="174"/>
      <c r="AS211" s="174"/>
    </row>
    <row r="212" spans="1:45" x14ac:dyDescent="0.2">
      <c r="A212" s="174"/>
      <c r="B212" s="174"/>
      <c r="C212" s="174"/>
      <c r="D212" s="174"/>
      <c r="E212" s="174"/>
      <c r="F212" s="174"/>
      <c r="G212" s="174"/>
      <c r="H212" s="174"/>
      <c r="M212" s="174"/>
      <c r="N212" s="174"/>
      <c r="O212" s="174"/>
      <c r="P212" s="174"/>
      <c r="Q212" s="174"/>
      <c r="R212" s="174"/>
      <c r="S212" s="174"/>
      <c r="T212" s="174"/>
      <c r="U212" s="174"/>
      <c r="V212" s="174"/>
      <c r="W212" s="174"/>
      <c r="X212" s="174"/>
      <c r="Y212" s="174"/>
      <c r="Z212" s="174"/>
      <c r="AA212" s="174"/>
      <c r="AB212" s="174"/>
      <c r="AC212" s="174"/>
      <c r="AD212" s="174"/>
      <c r="AE212" s="174"/>
      <c r="AF212" s="174"/>
      <c r="AG212" s="174"/>
      <c r="AH212" s="174"/>
      <c r="AI212" s="174"/>
      <c r="AJ212" s="174"/>
      <c r="AK212" s="174"/>
      <c r="AL212" s="174"/>
      <c r="AM212" s="174"/>
      <c r="AN212" s="174"/>
      <c r="AO212" s="174"/>
      <c r="AP212" s="174"/>
      <c r="AQ212" s="174"/>
      <c r="AR212" s="174"/>
      <c r="AS212" s="174"/>
    </row>
    <row r="213" spans="1:45" x14ac:dyDescent="0.2">
      <c r="A213" s="174"/>
      <c r="B213" s="174"/>
      <c r="C213" s="174"/>
      <c r="D213" s="174"/>
      <c r="E213" s="174"/>
      <c r="F213" s="174"/>
      <c r="G213" s="174"/>
      <c r="H213" s="174"/>
      <c r="M213" s="174"/>
      <c r="N213" s="174"/>
      <c r="O213" s="174"/>
      <c r="P213" s="174"/>
      <c r="Q213" s="174"/>
      <c r="R213" s="174"/>
      <c r="S213" s="174"/>
      <c r="T213" s="174"/>
      <c r="U213" s="174"/>
      <c r="V213" s="174"/>
      <c r="W213" s="174"/>
      <c r="X213" s="174"/>
      <c r="Y213" s="174"/>
      <c r="Z213" s="174"/>
      <c r="AA213" s="174"/>
      <c r="AB213" s="174"/>
      <c r="AC213" s="174"/>
      <c r="AD213" s="174"/>
      <c r="AE213" s="174"/>
      <c r="AF213" s="174"/>
      <c r="AG213" s="174"/>
      <c r="AH213" s="174"/>
      <c r="AI213" s="174"/>
      <c r="AJ213" s="174"/>
      <c r="AK213" s="174"/>
      <c r="AL213" s="174"/>
      <c r="AM213" s="174"/>
      <c r="AN213" s="174"/>
      <c r="AO213" s="174"/>
      <c r="AP213" s="174"/>
      <c r="AQ213" s="174"/>
      <c r="AR213" s="174"/>
      <c r="AS213" s="174"/>
    </row>
    <row r="214" spans="1:45" x14ac:dyDescent="0.2">
      <c r="A214" s="174"/>
      <c r="B214" s="174"/>
      <c r="C214" s="174"/>
      <c r="D214" s="174"/>
      <c r="E214" s="174"/>
      <c r="F214" s="174"/>
      <c r="G214" s="174"/>
      <c r="H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174"/>
      <c r="AK214" s="174"/>
      <c r="AL214" s="174"/>
      <c r="AM214" s="174"/>
      <c r="AN214" s="174"/>
      <c r="AO214" s="174"/>
      <c r="AP214" s="174"/>
      <c r="AQ214" s="174"/>
      <c r="AR214" s="174"/>
      <c r="AS214" s="174"/>
    </row>
    <row r="215" spans="1:45" x14ac:dyDescent="0.2">
      <c r="A215" s="174"/>
      <c r="B215" s="174"/>
      <c r="C215" s="174"/>
      <c r="D215" s="174"/>
      <c r="E215" s="174"/>
      <c r="F215" s="174"/>
      <c r="G215" s="174"/>
      <c r="H215" s="174"/>
      <c r="M215" s="174"/>
      <c r="N215" s="174"/>
      <c r="O215" s="174"/>
      <c r="P215" s="174"/>
      <c r="Q215" s="174"/>
      <c r="R215" s="174"/>
      <c r="S215" s="174"/>
      <c r="T215" s="174"/>
      <c r="U215" s="174"/>
      <c r="V215" s="174"/>
      <c r="W215" s="174"/>
      <c r="X215" s="174"/>
      <c r="Y215" s="174"/>
      <c r="Z215" s="174"/>
      <c r="AA215" s="174"/>
      <c r="AB215" s="174"/>
      <c r="AC215" s="174"/>
      <c r="AD215" s="174"/>
      <c r="AE215" s="174"/>
      <c r="AF215" s="174"/>
      <c r="AG215" s="174"/>
      <c r="AH215" s="174"/>
      <c r="AI215" s="174"/>
      <c r="AJ215" s="174"/>
      <c r="AK215" s="174"/>
      <c r="AL215" s="174"/>
      <c r="AM215" s="174"/>
      <c r="AN215" s="174"/>
      <c r="AO215" s="174"/>
      <c r="AP215" s="174"/>
      <c r="AQ215" s="174"/>
      <c r="AR215" s="174"/>
      <c r="AS215" s="174"/>
    </row>
    <row r="216" spans="1:45" x14ac:dyDescent="0.2">
      <c r="A216" s="174"/>
      <c r="B216" s="174"/>
      <c r="C216" s="174"/>
      <c r="D216" s="174"/>
      <c r="E216" s="174"/>
      <c r="F216" s="174"/>
      <c r="G216" s="174"/>
      <c r="H216" s="174"/>
      <c r="M216" s="174"/>
      <c r="N216" s="174"/>
      <c r="O216" s="174"/>
      <c r="P216" s="174"/>
      <c r="Q216" s="174"/>
      <c r="R216" s="174"/>
      <c r="S216" s="174"/>
      <c r="T216" s="174"/>
      <c r="U216" s="174"/>
      <c r="V216" s="174"/>
      <c r="W216" s="174"/>
      <c r="X216" s="174"/>
      <c r="Y216" s="174"/>
      <c r="Z216" s="174"/>
      <c r="AA216" s="174"/>
      <c r="AB216" s="174"/>
      <c r="AC216" s="174"/>
      <c r="AD216" s="174"/>
      <c r="AE216" s="174"/>
      <c r="AF216" s="174"/>
      <c r="AG216" s="174"/>
      <c r="AH216" s="174"/>
      <c r="AI216" s="174"/>
      <c r="AJ216" s="174"/>
      <c r="AK216" s="174"/>
      <c r="AL216" s="174"/>
      <c r="AM216" s="174"/>
      <c r="AN216" s="174"/>
      <c r="AO216" s="174"/>
      <c r="AP216" s="174"/>
      <c r="AQ216" s="174"/>
      <c r="AR216" s="174"/>
      <c r="AS216" s="174"/>
    </row>
    <row r="217" spans="1:45" x14ac:dyDescent="0.2">
      <c r="A217" s="174"/>
      <c r="B217" s="174"/>
      <c r="C217" s="174"/>
      <c r="D217" s="174"/>
      <c r="E217" s="174"/>
      <c r="F217" s="174"/>
      <c r="G217" s="174"/>
      <c r="H217" s="174"/>
      <c r="M217" s="174"/>
      <c r="N217" s="174"/>
      <c r="O217" s="174"/>
      <c r="P217" s="174"/>
      <c r="Q217" s="174"/>
      <c r="R217" s="174"/>
      <c r="S217" s="174"/>
      <c r="T217" s="174"/>
      <c r="U217" s="174"/>
      <c r="V217" s="174"/>
      <c r="W217" s="174"/>
      <c r="X217" s="174"/>
      <c r="Y217" s="174"/>
      <c r="Z217" s="174"/>
      <c r="AA217" s="174"/>
      <c r="AB217" s="174"/>
      <c r="AC217" s="174"/>
      <c r="AD217" s="174"/>
      <c r="AE217" s="174"/>
      <c r="AF217" s="174"/>
      <c r="AG217" s="174"/>
      <c r="AH217" s="174"/>
      <c r="AI217" s="174"/>
      <c r="AJ217" s="174"/>
      <c r="AK217" s="174"/>
      <c r="AL217" s="174"/>
      <c r="AM217" s="174"/>
      <c r="AN217" s="174"/>
      <c r="AO217" s="174"/>
      <c r="AP217" s="174"/>
      <c r="AQ217" s="174"/>
      <c r="AR217" s="174"/>
      <c r="AS217" s="174"/>
    </row>
    <row r="218" spans="1:45" x14ac:dyDescent="0.2">
      <c r="A218" s="174"/>
      <c r="B218" s="174"/>
      <c r="C218" s="174"/>
      <c r="D218" s="174"/>
      <c r="E218" s="174"/>
      <c r="F218" s="174"/>
      <c r="G218" s="174"/>
      <c r="H218" s="174"/>
      <c r="M218" s="174"/>
      <c r="N218" s="174"/>
      <c r="O218" s="174"/>
      <c r="P218" s="174"/>
      <c r="Q218" s="174"/>
      <c r="R218" s="174"/>
      <c r="S218" s="174"/>
      <c r="T218" s="174"/>
      <c r="U218" s="174"/>
      <c r="V218" s="174"/>
      <c r="W218" s="174"/>
      <c r="X218" s="174"/>
      <c r="Y218" s="174"/>
      <c r="Z218" s="174"/>
      <c r="AA218" s="174"/>
      <c r="AB218" s="174"/>
      <c r="AC218" s="174"/>
      <c r="AD218" s="174"/>
      <c r="AE218" s="174"/>
      <c r="AF218" s="174"/>
      <c r="AG218" s="174"/>
      <c r="AH218" s="174"/>
      <c r="AI218" s="174"/>
      <c r="AJ218" s="174"/>
      <c r="AK218" s="174"/>
      <c r="AL218" s="174"/>
      <c r="AM218" s="174"/>
      <c r="AN218" s="174"/>
      <c r="AO218" s="174"/>
      <c r="AP218" s="174"/>
      <c r="AQ218" s="174"/>
      <c r="AR218" s="174"/>
      <c r="AS218" s="174"/>
    </row>
    <row r="219" spans="1:45" x14ac:dyDescent="0.2">
      <c r="A219" s="174"/>
      <c r="B219" s="174"/>
      <c r="C219" s="174"/>
      <c r="D219" s="174"/>
      <c r="E219" s="174"/>
      <c r="F219" s="174"/>
      <c r="G219" s="174"/>
      <c r="H219" s="174"/>
      <c r="M219" s="174"/>
      <c r="N219" s="174"/>
      <c r="O219" s="174"/>
      <c r="P219" s="174"/>
      <c r="Q219" s="174"/>
      <c r="R219" s="174"/>
      <c r="S219" s="174"/>
      <c r="T219" s="174"/>
      <c r="U219" s="174"/>
      <c r="V219" s="174"/>
      <c r="W219" s="174"/>
      <c r="X219" s="174"/>
      <c r="Y219" s="174"/>
      <c r="Z219" s="174"/>
      <c r="AA219" s="174"/>
      <c r="AB219" s="174"/>
      <c r="AC219" s="174"/>
      <c r="AD219" s="174"/>
      <c r="AE219" s="174"/>
      <c r="AF219" s="174"/>
      <c r="AG219" s="174"/>
      <c r="AH219" s="174"/>
      <c r="AI219" s="174"/>
      <c r="AJ219" s="174"/>
      <c r="AK219" s="174"/>
      <c r="AL219" s="174"/>
      <c r="AM219" s="174"/>
      <c r="AN219" s="174"/>
      <c r="AO219" s="174"/>
      <c r="AP219" s="174"/>
      <c r="AQ219" s="174"/>
      <c r="AR219" s="174"/>
      <c r="AS219" s="174"/>
    </row>
    <row r="220" spans="1:45" x14ac:dyDescent="0.2">
      <c r="A220" s="174"/>
      <c r="B220" s="174"/>
      <c r="C220" s="174"/>
      <c r="D220" s="174"/>
      <c r="E220" s="174"/>
      <c r="F220" s="174"/>
      <c r="G220" s="174"/>
      <c r="H220" s="174"/>
      <c r="M220" s="174"/>
      <c r="N220" s="174"/>
      <c r="O220" s="174"/>
      <c r="P220" s="174"/>
      <c r="Q220" s="174"/>
      <c r="R220" s="174"/>
      <c r="S220" s="174"/>
      <c r="T220" s="174"/>
      <c r="U220" s="174"/>
      <c r="V220" s="174"/>
      <c r="W220" s="174"/>
      <c r="X220" s="174"/>
      <c r="Y220" s="174"/>
      <c r="Z220" s="174"/>
      <c r="AA220" s="174"/>
      <c r="AB220" s="174"/>
      <c r="AC220" s="174"/>
      <c r="AD220" s="174"/>
      <c r="AE220" s="174"/>
      <c r="AF220" s="174"/>
      <c r="AG220" s="174"/>
      <c r="AH220" s="174"/>
      <c r="AI220" s="174"/>
      <c r="AJ220" s="174"/>
      <c r="AK220" s="174"/>
      <c r="AL220" s="174"/>
      <c r="AM220" s="174"/>
      <c r="AN220" s="174"/>
      <c r="AO220" s="174"/>
      <c r="AP220" s="174"/>
      <c r="AQ220" s="174"/>
      <c r="AR220" s="174"/>
      <c r="AS220" s="174"/>
    </row>
    <row r="221" spans="1:45" x14ac:dyDescent="0.2">
      <c r="A221" s="174"/>
      <c r="B221" s="174"/>
      <c r="C221" s="174"/>
      <c r="D221" s="174"/>
      <c r="E221" s="174"/>
      <c r="F221" s="174"/>
      <c r="G221" s="174"/>
      <c r="H221" s="174"/>
      <c r="M221" s="174"/>
      <c r="N221" s="174"/>
      <c r="O221" s="174"/>
      <c r="P221" s="174"/>
      <c r="Q221" s="174"/>
      <c r="R221" s="174"/>
      <c r="S221" s="174"/>
      <c r="T221" s="174"/>
      <c r="U221" s="174"/>
      <c r="V221" s="174"/>
      <c r="W221" s="174"/>
      <c r="X221" s="174"/>
      <c r="Y221" s="174"/>
      <c r="Z221" s="174"/>
      <c r="AA221" s="174"/>
      <c r="AB221" s="174"/>
      <c r="AC221" s="174"/>
      <c r="AD221" s="174"/>
      <c r="AE221" s="174"/>
      <c r="AF221" s="174"/>
      <c r="AG221" s="174"/>
      <c r="AH221" s="174"/>
      <c r="AI221" s="174"/>
      <c r="AJ221" s="174"/>
      <c r="AK221" s="174"/>
      <c r="AL221" s="174"/>
      <c r="AM221" s="174"/>
      <c r="AN221" s="174"/>
      <c r="AO221" s="174"/>
      <c r="AP221" s="174"/>
      <c r="AQ221" s="174"/>
      <c r="AR221" s="174"/>
      <c r="AS221" s="174"/>
    </row>
    <row r="222" spans="1:45" x14ac:dyDescent="0.2">
      <c r="A222" s="174"/>
      <c r="B222" s="174"/>
      <c r="C222" s="174"/>
      <c r="D222" s="174"/>
      <c r="E222" s="174"/>
      <c r="F222" s="174"/>
      <c r="G222" s="174"/>
      <c r="H222" s="174"/>
      <c r="M222" s="174"/>
      <c r="N222" s="174"/>
      <c r="O222" s="174"/>
      <c r="P222" s="174"/>
      <c r="Q222" s="174"/>
      <c r="R222" s="174"/>
      <c r="S222" s="174"/>
      <c r="T222" s="174"/>
      <c r="U222" s="174"/>
      <c r="V222" s="174"/>
      <c r="W222" s="174"/>
      <c r="X222" s="174"/>
      <c r="Y222" s="174"/>
      <c r="Z222" s="174"/>
      <c r="AA222" s="174"/>
      <c r="AB222" s="174"/>
      <c r="AC222" s="174"/>
      <c r="AD222" s="174"/>
      <c r="AE222" s="174"/>
      <c r="AF222" s="174"/>
      <c r="AG222" s="174"/>
      <c r="AH222" s="174"/>
      <c r="AI222" s="174"/>
      <c r="AJ222" s="174"/>
      <c r="AK222" s="174"/>
      <c r="AL222" s="174"/>
      <c r="AM222" s="174"/>
      <c r="AN222" s="174"/>
      <c r="AO222" s="174"/>
      <c r="AP222" s="174"/>
      <c r="AQ222" s="174"/>
      <c r="AR222" s="174"/>
      <c r="AS222" s="174"/>
    </row>
    <row r="223" spans="1:45" x14ac:dyDescent="0.2">
      <c r="A223" s="174"/>
      <c r="B223" s="174"/>
      <c r="C223" s="174"/>
      <c r="D223" s="174"/>
      <c r="E223" s="174"/>
      <c r="F223" s="174"/>
      <c r="G223" s="174"/>
      <c r="H223" s="174"/>
      <c r="M223" s="174"/>
      <c r="N223" s="174"/>
      <c r="O223" s="174"/>
      <c r="P223" s="174"/>
      <c r="Q223" s="174"/>
      <c r="R223" s="174"/>
      <c r="S223" s="174"/>
      <c r="T223" s="174"/>
      <c r="U223" s="174"/>
      <c r="V223" s="174"/>
      <c r="W223" s="174"/>
      <c r="X223" s="174"/>
      <c r="Y223" s="174"/>
      <c r="Z223" s="174"/>
      <c r="AA223" s="174"/>
      <c r="AB223" s="174"/>
      <c r="AC223" s="174"/>
      <c r="AD223" s="174"/>
      <c r="AE223" s="174"/>
      <c r="AF223" s="174"/>
      <c r="AG223" s="174"/>
      <c r="AH223" s="174"/>
      <c r="AI223" s="174"/>
      <c r="AJ223" s="174"/>
      <c r="AK223" s="174"/>
      <c r="AL223" s="174"/>
      <c r="AM223" s="174"/>
      <c r="AN223" s="174"/>
      <c r="AO223" s="174"/>
      <c r="AP223" s="174"/>
      <c r="AQ223" s="174"/>
      <c r="AR223" s="174"/>
      <c r="AS223" s="174"/>
    </row>
    <row r="224" spans="1:45" x14ac:dyDescent="0.2">
      <c r="A224" s="174"/>
      <c r="B224" s="174"/>
      <c r="C224" s="174"/>
      <c r="D224" s="174"/>
      <c r="E224" s="174"/>
      <c r="F224" s="174"/>
      <c r="G224" s="174"/>
      <c r="H224" s="174"/>
      <c r="M224" s="174"/>
      <c r="N224" s="174"/>
      <c r="O224" s="174"/>
      <c r="P224" s="174"/>
      <c r="Q224" s="174"/>
      <c r="R224" s="174"/>
      <c r="S224" s="174"/>
      <c r="T224" s="174"/>
      <c r="U224" s="174"/>
      <c r="V224" s="174"/>
      <c r="W224" s="174"/>
      <c r="X224" s="174"/>
      <c r="Y224" s="174"/>
      <c r="Z224" s="174"/>
      <c r="AA224" s="174"/>
      <c r="AB224" s="174"/>
      <c r="AC224" s="174"/>
      <c r="AD224" s="174"/>
      <c r="AE224" s="174"/>
      <c r="AF224" s="174"/>
      <c r="AG224" s="174"/>
      <c r="AH224" s="174"/>
      <c r="AI224" s="174"/>
      <c r="AJ224" s="174"/>
      <c r="AK224" s="174"/>
      <c r="AL224" s="174"/>
      <c r="AM224" s="174"/>
      <c r="AN224" s="174"/>
      <c r="AO224" s="174"/>
      <c r="AP224" s="174"/>
      <c r="AQ224" s="174"/>
      <c r="AR224" s="174"/>
      <c r="AS224" s="174"/>
    </row>
    <row r="225" spans="1:45" x14ac:dyDescent="0.2">
      <c r="A225" s="174"/>
      <c r="B225" s="174"/>
      <c r="C225" s="174"/>
      <c r="D225" s="174"/>
      <c r="E225" s="174"/>
      <c r="F225" s="174"/>
      <c r="G225" s="174"/>
      <c r="H225" s="174"/>
      <c r="M225" s="174"/>
      <c r="N225" s="174"/>
      <c r="O225" s="174"/>
      <c r="P225" s="174"/>
      <c r="Q225" s="174"/>
      <c r="R225" s="174"/>
      <c r="S225" s="174"/>
      <c r="T225" s="174"/>
      <c r="U225" s="174"/>
      <c r="V225" s="174"/>
      <c r="W225" s="174"/>
      <c r="X225" s="174"/>
      <c r="Y225" s="174"/>
      <c r="Z225" s="174"/>
      <c r="AA225" s="174"/>
      <c r="AB225" s="174"/>
      <c r="AC225" s="174"/>
      <c r="AD225" s="174"/>
      <c r="AE225" s="174"/>
      <c r="AF225" s="174"/>
      <c r="AG225" s="174"/>
      <c r="AH225" s="174"/>
      <c r="AI225" s="174"/>
      <c r="AJ225" s="174"/>
      <c r="AK225" s="174"/>
      <c r="AL225" s="174"/>
      <c r="AM225" s="174"/>
      <c r="AN225" s="174"/>
      <c r="AO225" s="174"/>
      <c r="AP225" s="174"/>
      <c r="AQ225" s="174"/>
      <c r="AR225" s="174"/>
      <c r="AS225" s="174"/>
    </row>
    <row r="226" spans="1:45" x14ac:dyDescent="0.2">
      <c r="A226" s="174"/>
      <c r="B226" s="174"/>
      <c r="C226" s="174"/>
      <c r="D226" s="174"/>
      <c r="E226" s="174"/>
      <c r="F226" s="174"/>
      <c r="G226" s="174"/>
      <c r="H226" s="174"/>
      <c r="M226" s="174"/>
      <c r="N226" s="174"/>
      <c r="O226" s="174"/>
      <c r="P226" s="174"/>
      <c r="Q226" s="174"/>
      <c r="R226" s="174"/>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row>
    <row r="227" spans="1:45" x14ac:dyDescent="0.2">
      <c r="A227" s="174"/>
      <c r="B227" s="174"/>
      <c r="C227" s="174"/>
      <c r="D227" s="174"/>
      <c r="E227" s="174"/>
      <c r="F227" s="174"/>
      <c r="G227" s="174"/>
      <c r="H227" s="174"/>
      <c r="M227" s="174"/>
      <c r="N227" s="174"/>
      <c r="O227" s="174"/>
      <c r="P227" s="174"/>
      <c r="Q227" s="174"/>
      <c r="R227" s="174"/>
      <c r="S227" s="174"/>
      <c r="T227" s="174"/>
      <c r="U227" s="174"/>
      <c r="V227" s="174"/>
      <c r="W227" s="174"/>
      <c r="X227" s="174"/>
      <c r="Y227" s="174"/>
      <c r="Z227" s="174"/>
      <c r="AA227" s="174"/>
      <c r="AB227" s="174"/>
      <c r="AC227" s="174"/>
      <c r="AD227" s="174"/>
      <c r="AE227" s="174"/>
      <c r="AF227" s="174"/>
      <c r="AG227" s="174"/>
      <c r="AH227" s="174"/>
      <c r="AI227" s="174"/>
      <c r="AJ227" s="174"/>
      <c r="AK227" s="174"/>
      <c r="AL227" s="174"/>
      <c r="AM227" s="174"/>
      <c r="AN227" s="174"/>
      <c r="AO227" s="174"/>
      <c r="AP227" s="174"/>
      <c r="AQ227" s="174"/>
      <c r="AR227" s="174"/>
      <c r="AS227" s="174"/>
    </row>
    <row r="228" spans="1:45" x14ac:dyDescent="0.2">
      <c r="A228" s="174"/>
      <c r="B228" s="174"/>
      <c r="C228" s="174"/>
      <c r="D228" s="174"/>
      <c r="E228" s="174"/>
      <c r="F228" s="174"/>
      <c r="G228" s="174"/>
      <c r="H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174"/>
      <c r="AR228" s="174"/>
      <c r="AS228" s="174"/>
    </row>
    <row r="229" spans="1:45" x14ac:dyDescent="0.2">
      <c r="A229" s="174"/>
      <c r="B229" s="174"/>
      <c r="C229" s="174"/>
      <c r="D229" s="174"/>
      <c r="E229" s="174"/>
      <c r="F229" s="174"/>
      <c r="G229" s="174"/>
      <c r="H229" s="174"/>
      <c r="M229" s="174"/>
      <c r="N229" s="174"/>
      <c r="O229" s="174"/>
      <c r="P229" s="174"/>
      <c r="Q229" s="174"/>
      <c r="R229" s="174"/>
      <c r="S229" s="174"/>
      <c r="T229" s="174"/>
      <c r="U229" s="174"/>
      <c r="V229" s="174"/>
      <c r="W229" s="174"/>
      <c r="X229" s="174"/>
      <c r="Y229" s="174"/>
      <c r="Z229" s="174"/>
      <c r="AA229" s="174"/>
      <c r="AB229" s="174"/>
      <c r="AC229" s="174"/>
      <c r="AD229" s="174"/>
      <c r="AE229" s="174"/>
      <c r="AF229" s="174"/>
      <c r="AG229" s="174"/>
      <c r="AH229" s="174"/>
      <c r="AI229" s="174"/>
      <c r="AJ229" s="174"/>
      <c r="AK229" s="174"/>
      <c r="AL229" s="174"/>
      <c r="AM229" s="174"/>
      <c r="AN229" s="174"/>
      <c r="AO229" s="174"/>
      <c r="AP229" s="174"/>
      <c r="AQ229" s="174"/>
      <c r="AR229" s="174"/>
      <c r="AS229" s="174"/>
    </row>
    <row r="230" spans="1:45" x14ac:dyDescent="0.2">
      <c r="A230" s="174"/>
      <c r="B230" s="174"/>
      <c r="C230" s="174"/>
      <c r="D230" s="174"/>
      <c r="E230" s="174"/>
      <c r="F230" s="174"/>
      <c r="G230" s="174"/>
      <c r="H230" s="174"/>
      <c r="M230" s="174"/>
      <c r="N230" s="174"/>
      <c r="O230" s="174"/>
      <c r="P230" s="174"/>
      <c r="Q230" s="174"/>
      <c r="R230" s="174"/>
      <c r="S230" s="174"/>
      <c r="T230" s="174"/>
      <c r="U230" s="174"/>
      <c r="V230" s="174"/>
      <c r="W230" s="174"/>
      <c r="X230" s="174"/>
      <c r="Y230" s="174"/>
      <c r="Z230" s="174"/>
      <c r="AA230" s="174"/>
      <c r="AB230" s="174"/>
      <c r="AC230" s="174"/>
      <c r="AD230" s="174"/>
      <c r="AE230" s="174"/>
      <c r="AF230" s="174"/>
      <c r="AG230" s="174"/>
      <c r="AH230" s="174"/>
      <c r="AI230" s="174"/>
      <c r="AJ230" s="174"/>
      <c r="AK230" s="174"/>
      <c r="AL230" s="174"/>
      <c r="AM230" s="174"/>
      <c r="AN230" s="174"/>
      <c r="AO230" s="174"/>
      <c r="AP230" s="174"/>
      <c r="AQ230" s="174"/>
      <c r="AR230" s="174"/>
      <c r="AS230" s="174"/>
    </row>
    <row r="231" spans="1:45" x14ac:dyDescent="0.2">
      <c r="A231" s="174"/>
      <c r="B231" s="174"/>
      <c r="C231" s="174"/>
      <c r="D231" s="174"/>
      <c r="E231" s="174"/>
      <c r="F231" s="174"/>
      <c r="G231" s="174"/>
      <c r="H231" s="174"/>
      <c r="M231" s="174"/>
      <c r="N231" s="174"/>
      <c r="O231" s="174"/>
      <c r="P231" s="174"/>
      <c r="Q231" s="174"/>
      <c r="R231" s="174"/>
      <c r="S231" s="174"/>
      <c r="T231" s="174"/>
      <c r="U231" s="174"/>
      <c r="V231" s="174"/>
      <c r="W231" s="174"/>
      <c r="X231" s="174"/>
      <c r="Y231" s="174"/>
      <c r="Z231" s="174"/>
      <c r="AA231" s="174"/>
      <c r="AB231" s="174"/>
      <c r="AC231" s="174"/>
      <c r="AD231" s="174"/>
      <c r="AE231" s="174"/>
      <c r="AF231" s="174"/>
      <c r="AG231" s="174"/>
      <c r="AH231" s="174"/>
      <c r="AI231" s="174"/>
      <c r="AJ231" s="174"/>
      <c r="AK231" s="174"/>
      <c r="AL231" s="174"/>
      <c r="AM231" s="174"/>
      <c r="AN231" s="174"/>
      <c r="AO231" s="174"/>
      <c r="AP231" s="174"/>
      <c r="AQ231" s="174"/>
      <c r="AR231" s="174"/>
      <c r="AS231" s="174"/>
    </row>
    <row r="232" spans="1:45" x14ac:dyDescent="0.2">
      <c r="A232" s="174"/>
      <c r="B232" s="174"/>
      <c r="C232" s="174"/>
      <c r="D232" s="174"/>
      <c r="E232" s="174"/>
      <c r="F232" s="174"/>
      <c r="G232" s="174"/>
      <c r="H232" s="174"/>
      <c r="M232" s="174"/>
      <c r="N232" s="174"/>
      <c r="O232" s="174"/>
      <c r="P232" s="174"/>
      <c r="Q232" s="174"/>
      <c r="R232" s="174"/>
      <c r="S232" s="174"/>
      <c r="T232" s="174"/>
      <c r="U232" s="174"/>
      <c r="V232" s="174"/>
      <c r="W232" s="174"/>
      <c r="X232" s="174"/>
      <c r="Y232" s="174"/>
      <c r="Z232" s="174"/>
      <c r="AA232" s="174"/>
      <c r="AB232" s="174"/>
      <c r="AC232" s="174"/>
      <c r="AD232" s="174"/>
      <c r="AE232" s="174"/>
      <c r="AF232" s="174"/>
      <c r="AG232" s="174"/>
      <c r="AH232" s="174"/>
      <c r="AI232" s="174"/>
      <c r="AJ232" s="174"/>
      <c r="AK232" s="174"/>
      <c r="AL232" s="174"/>
      <c r="AM232" s="174"/>
      <c r="AN232" s="174"/>
      <c r="AO232" s="174"/>
      <c r="AP232" s="174"/>
      <c r="AQ232" s="174"/>
      <c r="AR232" s="174"/>
      <c r="AS232" s="174"/>
    </row>
    <row r="233" spans="1:45" x14ac:dyDescent="0.2">
      <c r="A233" s="174"/>
      <c r="B233" s="174"/>
      <c r="C233" s="174"/>
      <c r="D233" s="174"/>
      <c r="E233" s="174"/>
      <c r="F233" s="174"/>
      <c r="G233" s="174"/>
      <c r="H233" s="174"/>
      <c r="M233" s="174"/>
      <c r="N233" s="174"/>
      <c r="O233" s="174"/>
      <c r="P233" s="174"/>
      <c r="Q233" s="174"/>
      <c r="R233" s="174"/>
      <c r="S233" s="174"/>
      <c r="T233" s="174"/>
      <c r="U233" s="174"/>
      <c r="V233" s="174"/>
      <c r="W233" s="174"/>
      <c r="X233" s="174"/>
      <c r="Y233" s="174"/>
      <c r="Z233" s="174"/>
      <c r="AA233" s="174"/>
      <c r="AB233" s="174"/>
      <c r="AC233" s="174"/>
      <c r="AD233" s="174"/>
      <c r="AE233" s="174"/>
      <c r="AF233" s="174"/>
      <c r="AG233" s="174"/>
      <c r="AH233" s="174"/>
      <c r="AI233" s="174"/>
      <c r="AJ233" s="174"/>
      <c r="AK233" s="174"/>
      <c r="AL233" s="174"/>
      <c r="AM233" s="174"/>
      <c r="AN233" s="174"/>
      <c r="AO233" s="174"/>
      <c r="AP233" s="174"/>
      <c r="AQ233" s="174"/>
      <c r="AR233" s="174"/>
      <c r="AS233" s="174"/>
    </row>
  </sheetData>
  <sheetProtection algorithmName="SHA-512" hashValue="HSKjqrC+TKvFmTHZ+CzW7hr0b1n1jETAIkUImlXaTTeicYGN1r5QHYu2dLp0CQVrMRi83J3S/MD8RlB3Pzo63g==" saltValue="5Dz9e+SixRZQzeEbWSPyFw==" spinCount="100000" sheet="1" objects="1" scenarios="1"/>
  <customSheetViews>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1"/>
      <headerFooter alignWithMargins="0"/>
    </customSheetView>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2"/>
      <headerFooter alignWithMargins="0"/>
    </customSheetView>
  </customSheetViews>
  <mergeCells count="27">
    <mergeCell ref="A65:A70"/>
    <mergeCell ref="B66:D66"/>
    <mergeCell ref="B67:D67"/>
    <mergeCell ref="B68:D68"/>
    <mergeCell ref="B69:D69"/>
    <mergeCell ref="B70:D70"/>
    <mergeCell ref="D26:E26"/>
    <mergeCell ref="D27:E27"/>
    <mergeCell ref="D28:E28"/>
    <mergeCell ref="A60:B62"/>
    <mergeCell ref="A59:D59"/>
    <mergeCell ref="A73:H73"/>
    <mergeCell ref="I22:L29"/>
    <mergeCell ref="A1:H1"/>
    <mergeCell ref="B35:H35"/>
    <mergeCell ref="A57:H57"/>
    <mergeCell ref="D36:H36"/>
    <mergeCell ref="B21:C21"/>
    <mergeCell ref="B22:C22"/>
    <mergeCell ref="B29:C29"/>
    <mergeCell ref="B23:C23"/>
    <mergeCell ref="D22:E22"/>
    <mergeCell ref="A53:B53"/>
    <mergeCell ref="D23:E23"/>
    <mergeCell ref="D29:E29"/>
    <mergeCell ref="D24:E24"/>
    <mergeCell ref="D25:E25"/>
  </mergeCells>
  <phoneticPr fontId="0" type="noConversion"/>
  <hyperlinks>
    <hyperlink ref="A72:H72" r:id="rId3" display="Lohnabrechnung auf dem Internet: 1. www.luzernerbauern.ch → 2. Dienstleistungen → 3. Personalvermittlung → 4. Hilfsmittel → 5. Lohnabrechnung" xr:uid="{00000000-0004-0000-0100-000000000000}"/>
  </hyperlinks>
  <printOptions horizontalCentered="1" verticalCentered="1"/>
  <pageMargins left="0.39370078740157483" right="0.39370078740157483" top="0.39370078740157483" bottom="0.39370078740157483" header="0.51181102362204722" footer="0.51181102362204722"/>
  <pageSetup paperSize="9" scale="82" orientation="portrait" r:id="rId4"/>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2DC82-6224-4C74-9E13-5973FEE7A216}">
  <dimension ref="A1:G9"/>
  <sheetViews>
    <sheetView zoomScale="160" zoomScaleNormal="160" workbookViewId="0">
      <selection activeCell="B1" sqref="B1"/>
    </sheetView>
  </sheetViews>
  <sheetFormatPr baseColWidth="10" defaultRowHeight="12.75" x14ac:dyDescent="0.2"/>
  <cols>
    <col min="1" max="1" width="42.28515625" style="311" bestFit="1" customWidth="1"/>
    <col min="2" max="2" width="13.28515625" style="316" bestFit="1" customWidth="1"/>
    <col min="3" max="3" width="0.7109375" style="311" customWidth="1"/>
    <col min="4" max="4" width="3" style="311" customWidth="1"/>
    <col min="5" max="16384" width="11.42578125" style="311"/>
  </cols>
  <sheetData>
    <row r="1" spans="1:7" x14ac:dyDescent="0.2">
      <c r="A1" s="310" t="s">
        <v>166</v>
      </c>
      <c r="B1" s="317">
        <v>3300</v>
      </c>
      <c r="D1" s="312" t="s">
        <v>167</v>
      </c>
      <c r="E1" s="313" t="s">
        <v>165</v>
      </c>
    </row>
    <row r="2" spans="1:7" s="314" customFormat="1" ht="0.75" customHeight="1" x14ac:dyDescent="0.15">
      <c r="B2" s="315"/>
    </row>
    <row r="3" spans="1:7" x14ac:dyDescent="0.2">
      <c r="A3" s="310" t="s">
        <v>168</v>
      </c>
      <c r="B3" s="309">
        <f>ROUND((B1/23.964285)*20,0)/20</f>
        <v>137.69999999999999</v>
      </c>
      <c r="E3" s="310"/>
    </row>
    <row r="4" spans="1:7" s="314" customFormat="1" ht="0.75" customHeight="1" x14ac:dyDescent="0.15">
      <c r="B4" s="315"/>
    </row>
    <row r="5" spans="1:7" x14ac:dyDescent="0.2">
      <c r="A5" s="310" t="s">
        <v>140</v>
      </c>
      <c r="B5" s="318">
        <v>8.3299999999999999E-2</v>
      </c>
      <c r="D5" s="397" t="s">
        <v>169</v>
      </c>
      <c r="E5" s="397"/>
      <c r="F5" s="397"/>
      <c r="G5" s="397"/>
    </row>
    <row r="6" spans="1:7" s="314" customFormat="1" ht="0.75" customHeight="1" x14ac:dyDescent="0.15">
      <c r="B6" s="315"/>
    </row>
    <row r="7" spans="1:7" x14ac:dyDescent="0.2">
      <c r="A7" s="310" t="s">
        <v>171</v>
      </c>
      <c r="B7" s="309">
        <f>ROUND((B3*B5)*20,0)/20</f>
        <v>11.45</v>
      </c>
    </row>
    <row r="8" spans="1:7" s="314" customFormat="1" ht="0.75" customHeight="1" x14ac:dyDescent="0.15">
      <c r="B8" s="315"/>
    </row>
    <row r="9" spans="1:7" x14ac:dyDescent="0.2">
      <c r="A9" s="310" t="s">
        <v>170</v>
      </c>
      <c r="B9" s="309">
        <f>SUM(B3,B7)</f>
        <v>149.14999999999998</v>
      </c>
    </row>
  </sheetData>
  <sheetProtection algorithmName="SHA-512" hashValue="z1CkTRbbK5xl2gOnsBXA960reA4UaB87snAOyPGXGBhdkwcrpvWBLOnO1MjmFJYojM4o4pzhTKPmwmQiTGsYMQ==" saltValue="iNsfHz+bx4D7tButinLvVQ==" spinCount="100000" sheet="1" objects="1" scenarios="1" selectLockedCells="1"/>
  <mergeCells count="1">
    <mergeCell ref="D5:G5"/>
  </mergeCells>
  <hyperlinks>
    <hyperlink ref="D1" r:id="rId1" xr:uid="{4EC46918-3431-4FFB-9A52-9C1F2D397550}"/>
  </hyperlinks>
  <pageMargins left="0.7" right="0.7" top="0.78740157499999996" bottom="0.78740157499999996" header="0.3" footer="0.3"/>
  <pageSetup paperSize="9" orientation="portrait" verticalDpi="0"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Lohnabrechnung 2020</vt:lpstr>
      <vt:lpstr>Abzüge 2020</vt:lpstr>
      <vt:lpstr>Rechner Taglohn</vt:lpstr>
      <vt:lpstr>'Abzüge 2020'!Druckbereich</vt:lpstr>
      <vt:lpstr>'Lohnabrechnung 2020'!Druckbereich</vt:lpstr>
      <vt:lpstr>'Rechner Taglohn'!Druckbereich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2020-01-15T10:45:24Z</cp:lastPrinted>
  <dcterms:created xsi:type="dcterms:W3CDTF">1998-11-09T16:40:19Z</dcterms:created>
  <dcterms:modified xsi:type="dcterms:W3CDTF">2020-02-04T14:52:13Z</dcterms:modified>
</cp:coreProperties>
</file>