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ate1904="1" updateLinks="never" codeName="DieseArbeitsmappe"/>
  <mc:AlternateContent xmlns:mc="http://schemas.openxmlformats.org/markup-compatibility/2006">
    <mc:Choice Requires="x15">
      <x15ac:absPath xmlns:x15ac="http://schemas.microsoft.com/office/spreadsheetml/2010/11/ac" url="C:\Users\werner.huesler\AppData\Local\Microsoft\Windows\INetCache\Content.Outlook\M1A9LZFH\"/>
    </mc:Choice>
  </mc:AlternateContent>
  <xr:revisionPtr revIDLastSave="0" documentId="13_ncr:1_{A925548F-FBDB-4D95-A02D-0B6FB182F5A7}" xr6:coauthVersionLast="46" xr6:coauthVersionMax="46" xr10:uidLastSave="{00000000-0000-0000-0000-000000000000}"/>
  <bookViews>
    <workbookView xWindow="-120" yWindow="-120" windowWidth="38640" windowHeight="21240" tabRatio="918" xr2:uid="{00000000-000D-0000-FFFF-FFFF00000000}"/>
  </bookViews>
  <sheets>
    <sheet name="Lohn Tag 2021" sheetId="18" r:id="rId1"/>
    <sheet name="Abzüge 2021" sheetId="2" r:id="rId2"/>
  </sheets>
  <definedNames>
    <definedName name="_xlnm.Print_Area" localSheetId="1">'Abzüge 2021'!$A$1:$H$59</definedName>
    <definedName name="_xlnm.Print_Area" localSheetId="0">'Lohn Tag 2021'!$A$1:$M$70</definedName>
    <definedName name="Z_6F6DCE0F_E71E_4F38_8193_770CB35A179C_.wvu.PrintArea" localSheetId="1" hidden="1">'Abzüge 2021'!$A$1:$H$51</definedName>
    <definedName name="Z_6F6DCE0F_E71E_4F38_8193_770CB35A179C_.wvu.PrintArea" localSheetId="0" hidden="1">'Lohn Tag 2021'!$A$1:$M$48</definedName>
    <definedName name="Z_6F6DCE0F_E71E_4F38_8193_770CB35A179C_.wvu.Rows" localSheetId="0" hidden="1">'Lohn Tag 2021'!$1:$1</definedName>
    <definedName name="Z_EBE53AB0_87F1_4DBA_A02C_580CCD18D9B1_.wvu.PrintArea" localSheetId="1" hidden="1">'Abzüge 2021'!$A$1:$H$52</definedName>
    <definedName name="Z_EBE53AB0_87F1_4DBA_A02C_580CCD18D9B1_.wvu.PrintArea" localSheetId="0" hidden="1">'Lohn Tag 2021'!$A$1:$M$48</definedName>
    <definedName name="Z_EBE53AB0_87F1_4DBA_A02C_580CCD18D9B1_.wvu.Rows" localSheetId="0" hidden="1">'Lohn Tag 2021'!$1:$1</definedName>
  </definedNames>
  <calcPr calcId="191029"/>
  <customWorkbookViews>
    <customWorkbookView name="Werner Hüsler - Persönliche Ansicht" guid="{EBE53AB0-87F1-4DBA-A02C-580CCD18D9B1}" mergeInterval="0" personalView="1" maximized="1" windowWidth="1276" windowHeight="852" tabRatio="918" activeSheetId="3" showStatusbar="0"/>
    <customWorkbookView name="Ssibille Burri - Persönliche Ansicht" guid="{6F6DCE0F-E71E-4F38-8193-770CB35A179C}" mergeInterval="0" personalView="1" maximized="1" xWindow="1" yWindow="1" windowWidth="1916" windowHeight="915"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18" l="1"/>
  <c r="A68" i="18"/>
  <c r="K70" i="18"/>
  <c r="G70" i="18"/>
  <c r="E65" i="18"/>
  <c r="K63" i="18"/>
  <c r="I15" i="18" s="1"/>
  <c r="E17" i="18" s="1"/>
  <c r="M47" i="18"/>
  <c r="M46" i="18"/>
  <c r="G44" i="18"/>
  <c r="L42" i="18"/>
  <c r="M40" i="18"/>
  <c r="H39" i="18"/>
  <c r="F34" i="18"/>
  <c r="V21" i="18"/>
  <c r="M21" i="18"/>
  <c r="M17" i="18"/>
  <c r="V13" i="18"/>
  <c r="M13" i="18"/>
  <c r="M11" i="18"/>
  <c r="I23" i="18" l="1"/>
  <c r="J23" i="18" s="1"/>
  <c r="I27" i="18"/>
  <c r="I21" i="18"/>
  <c r="J21" i="18" s="1"/>
  <c r="I25" i="18"/>
  <c r="J25" i="18" s="1"/>
  <c r="M34" i="18"/>
  <c r="E21" i="18" l="1"/>
  <c r="M33" i="18" s="1"/>
  <c r="H43" i="18" s="1"/>
  <c r="E19" i="18" l="1"/>
  <c r="M32" i="18" s="1"/>
  <c r="M35" i="18" s="1"/>
  <c r="H44" i="18" s="1"/>
  <c r="H36" i="18"/>
  <c r="M27" i="18"/>
  <c r="V11" i="18" l="1"/>
  <c r="V15" i="18" s="1"/>
  <c r="V17" i="18" s="1"/>
  <c r="V19" i="18" s="1"/>
  <c r="H38" i="18"/>
  <c r="H37" i="18"/>
  <c r="H40" i="18"/>
  <c r="M30" i="18"/>
  <c r="M41" i="18"/>
  <c r="H41" i="18" s="1"/>
  <c r="M44" i="18"/>
  <c r="M45" i="18" s="1"/>
  <c r="M48" i="18" s="1"/>
  <c r="V23" i="18"/>
  <c r="V25" i="18" s="1"/>
  <c r="V27" i="18"/>
  <c r="G41" i="18" s="1"/>
  <c r="I39" i="2" l="1"/>
  <c r="I38" i="2"/>
  <c r="D38" i="2"/>
  <c r="I37" i="2"/>
  <c r="D37" i="2"/>
  <c r="I36" i="2"/>
  <c r="D36" i="2"/>
  <c r="I35" i="2"/>
  <c r="D35" i="2"/>
  <c r="B35" i="2"/>
  <c r="B36" i="2" s="1"/>
  <c r="I34" i="2"/>
  <c r="D34" i="2"/>
  <c r="I31" i="2"/>
  <c r="B31" i="2"/>
  <c r="I30" i="2"/>
  <c r="B30" i="2"/>
  <c r="I29" i="2"/>
  <c r="I28" i="2"/>
  <c r="I27" i="2"/>
  <c r="B27" i="2"/>
  <c r="I26" i="2"/>
  <c r="B26" i="2"/>
  <c r="D18" i="2"/>
  <c r="H17" i="2"/>
  <c r="H13" i="2"/>
  <c r="H12" i="2"/>
  <c r="H8" i="2"/>
  <c r="H7" i="2"/>
  <c r="H6" i="2"/>
  <c r="D5" i="2"/>
  <c r="H5" i="2" s="1"/>
  <c r="H4" i="2"/>
  <c r="H18" i="2" l="1"/>
  <c r="D9" i="2"/>
  <c r="H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I15" authorId="0" shapeId="0" xr:uid="{1ABF25B4-E345-41A9-AC84-569A163EB7F4}">
      <text>
        <r>
          <rPr>
            <sz val="8"/>
            <color indexed="81"/>
            <rFont val="Segoe UI"/>
            <family val="2"/>
          </rPr>
          <t>Vorschlag Arbeitskontrolle</t>
        </r>
      </text>
    </comment>
    <comment ref="M15" authorId="0" shapeId="0" xr:uid="{1326876E-C585-4518-9F0A-219BCBB13E4D}">
      <text>
        <r>
          <rPr>
            <b/>
            <sz val="8"/>
            <color indexed="81"/>
            <rFont val="Tahoma"/>
            <family val="2"/>
          </rPr>
          <t>Prämie Krankenkasse</t>
        </r>
        <r>
          <rPr>
            <sz val="8"/>
            <color indexed="81"/>
            <rFont val="Tahoma"/>
            <family val="2"/>
          </rPr>
          <t xml:space="preserve">
(Agrisano siehe Beiblatt)
</t>
        </r>
        <r>
          <rPr>
            <sz val="6"/>
            <color indexed="81"/>
            <rFont val="Tahoma"/>
            <family val="2"/>
          </rPr>
          <t>Ausländische Arbeitnehmende, bei untermonatigem Arbeitsverhältnis anteilsmässig                    (Beschäftigungstage x Tagesprämie)</t>
        </r>
      </text>
    </comment>
    <comment ref="M17" authorId="0" shapeId="0" xr:uid="{A9F482AE-D5DB-41C2-9A0F-EF3DE32D196C}">
      <text>
        <r>
          <rPr>
            <sz val="8"/>
            <color indexed="81"/>
            <rFont val="Tahoma"/>
            <family val="2"/>
          </rPr>
          <t>Gemäss Angabe Versicherer                                  (Vorschlag: Globalversicherung SBV gemäss Abzüge 2020)</t>
        </r>
      </text>
    </comment>
    <comment ref="M19" authorId="0" shapeId="0" xr:uid="{CD3DF1EC-396A-4C0B-B3FD-044850C578AF}">
      <text>
        <r>
          <rPr>
            <sz val="8"/>
            <color indexed="81"/>
            <rFont val="Tahoma"/>
            <family val="2"/>
          </rPr>
          <t>Gemäss Angabe Versicherer                                   (Globalversicherung SBV siehe Abzüge 2020)</t>
        </r>
      </text>
    </comment>
    <comment ref="I21" authorId="0" shapeId="0" xr:uid="{21AB671F-FCC1-4371-83F1-52A4FA30F09A}">
      <text>
        <r>
          <rPr>
            <sz val="8"/>
            <color indexed="81"/>
            <rFont val="Tahoma"/>
            <family val="2"/>
          </rPr>
          <t>Entspricht i.d.R. der Anzahl Beschäftigungstage (Vorschlag). Bei Vollbeschäftigung mit Logie immer 30.</t>
        </r>
      </text>
    </comment>
    <comment ref="M21" authorId="0" shapeId="0" xr:uid="{66E6C6A8-FA06-493B-B9E2-2E4E2D5487B7}">
      <text>
        <r>
          <rPr>
            <sz val="8"/>
            <color indexed="81"/>
            <rFont val="Tahoma"/>
            <family val="2"/>
          </rPr>
          <t>Gemäss Angabe Versicherer                                  (Vorschlag: Globalversicherung SBV gemäss Abzüge 2020)</t>
        </r>
      </text>
    </comment>
    <comment ref="E23" authorId="0" shapeId="0" xr:uid="{E6FD2528-9806-4E22-B97D-83DB2B676A62}">
      <text>
        <r>
          <rPr>
            <sz val="8"/>
            <color indexed="81"/>
            <rFont val="Tahoma"/>
            <family val="2"/>
          </rPr>
          <t>4 Wochen Ferien &gt; 8.33%
5 Wochen Ferien &gt; 10.64%
6 Wochen Ferien &gt; 13.04%</t>
        </r>
      </text>
    </comment>
    <comment ref="I23" authorId="0" shapeId="0" xr:uid="{86C09C5E-7656-4233-BFA3-DD4D4FCB421E}">
      <text>
        <r>
          <rPr>
            <sz val="8"/>
            <color indexed="81"/>
            <rFont val="Tahoma"/>
            <family val="2"/>
          </rPr>
          <t>effektiv bezogen...</t>
        </r>
      </text>
    </comment>
    <comment ref="M23" authorId="0" shapeId="0" xr:uid="{CEAA9210-0C7E-472A-B0D6-61BE6F76D8BD}">
      <text>
        <r>
          <rPr>
            <sz val="8"/>
            <color indexed="81"/>
            <rFont val="Tahoma"/>
            <family val="2"/>
          </rPr>
          <t>sofern vereinbart
Prämie Fr. 5.40/Mt
(</t>
        </r>
        <r>
          <rPr>
            <i/>
            <sz val="8"/>
            <color indexed="81"/>
            <rFont val="Tahoma"/>
            <family val="2"/>
          </rPr>
          <t>nur für saisonale, ausländische Miterarbeiter</t>
        </r>
        <r>
          <rPr>
            <sz val="8"/>
            <color indexed="81"/>
            <rFont val="Tahoma"/>
            <family val="2"/>
          </rPr>
          <t>)</t>
        </r>
      </text>
    </comment>
    <comment ref="E25" authorId="0" shapeId="0" xr:uid="{1B4B481D-5B23-49E5-A1E6-F70C1579FFCD}">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I25" authorId="0" shapeId="0" xr:uid="{5091DB65-A0B3-4A4A-9861-152C5FB4F218}">
      <text>
        <r>
          <rPr>
            <sz val="8"/>
            <color indexed="81"/>
            <rFont val="Tahoma"/>
            <family val="2"/>
          </rPr>
          <t>effektiv bezogen...</t>
        </r>
      </text>
    </comment>
    <comment ref="M25" authorId="0" shapeId="0" xr:uid="{3750A31E-DC3F-4249-9061-1C03BDE739E5}">
      <text>
        <r>
          <rPr>
            <sz val="8"/>
            <color indexed="81"/>
            <rFont val="Tahoma"/>
            <family val="2"/>
          </rPr>
          <t>Wirksam für ausl. Arbeitnehmende mit Bewilligung N, L u. B. Gemäss Tabelle bzw. Angabe kant. Abt. Quellensteuer.</t>
        </r>
      </text>
    </comment>
    <comment ref="I27" authorId="0" shapeId="0" xr:uid="{A74E6F12-B3B1-419C-9046-B3C19C95DD98}">
      <text>
        <r>
          <rPr>
            <sz val="8"/>
            <color indexed="81"/>
            <rFont val="Tahoma"/>
            <family val="2"/>
          </rPr>
          <t>effektiv bezogen...</t>
        </r>
      </text>
    </comment>
    <comment ref="B52" authorId="0" shapeId="0" xr:uid="{B070BA6C-A795-41E7-908E-F1E17117AC62}">
      <text>
        <r>
          <rPr>
            <b/>
            <sz val="9"/>
            <color indexed="81"/>
            <rFont val="Tahoma"/>
            <family val="2"/>
          </rPr>
          <t xml:space="preserve">Eingabe immer: z.B. 8:00 </t>
        </r>
        <r>
          <rPr>
            <sz val="9"/>
            <color indexed="81"/>
            <rFont val="Tahoma"/>
            <family val="2"/>
          </rPr>
          <t xml:space="preserve">(Stunde, </t>
        </r>
        <r>
          <rPr>
            <u/>
            <sz val="9"/>
            <color indexed="81"/>
            <rFont val="Tahoma"/>
            <family val="2"/>
          </rPr>
          <t>Doppelpunkt</t>
        </r>
        <r>
          <rPr>
            <sz val="9"/>
            <color indexed="81"/>
            <rFont val="Tahoma"/>
            <family val="2"/>
          </rPr>
          <t>, Minuten)</t>
        </r>
      </text>
    </comment>
  </commentList>
</comments>
</file>

<file path=xl/sharedStrings.xml><?xml version="1.0" encoding="utf-8"?>
<sst xmlns="http://schemas.openxmlformats.org/spreadsheetml/2006/main" count="189" uniqueCount="149">
  <si>
    <t>Versicherungsberatung des Luz. Bäuerinnen- und  Bauernverbandes.</t>
  </si>
  <si>
    <t>Barlohn</t>
  </si>
  <si>
    <t>Naturallohn</t>
  </si>
  <si>
    <t>BRUTTO-LOHN</t>
  </si>
  <si>
    <t>Abzüge:</t>
  </si>
  <si>
    <t>NBU</t>
  </si>
  <si>
    <t>Krankenpflege</t>
  </si>
  <si>
    <t>Krankentaggeld</t>
  </si>
  <si>
    <t>Quellensteuer</t>
  </si>
  <si>
    <t>NETTO-LOHN</t>
  </si>
  <si>
    <t>TOTAL AUSZAHLUNG</t>
  </si>
  <si>
    <t>bis</t>
  </si>
  <si>
    <t>NATURALLOHN</t>
  </si>
  <si>
    <t>VERSICHERUNGEN</t>
  </si>
  <si>
    <t>Beiträge in % des koordinierten Lohnes (Plan A)</t>
  </si>
  <si>
    <t>Jahrgang</t>
  </si>
  <si>
    <t>Prämie 100%</t>
  </si>
  <si>
    <t>Prämie AN</t>
  </si>
  <si>
    <t>Männer</t>
  </si>
  <si>
    <t>Frauen</t>
  </si>
  <si>
    <t>Total Verpflegung und Unterkunft je Monat</t>
  </si>
  <si>
    <t>Talgebiet</t>
  </si>
  <si>
    <t>Berggebiet</t>
  </si>
  <si>
    <t>Haushaltszulage</t>
  </si>
  <si>
    <t>Logis</t>
  </si>
  <si>
    <t>Verpflegung (ganzer Tag)</t>
  </si>
  <si>
    <t>Prämie AG</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</si>
  <si>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</si>
  <si>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</si>
  <si>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</si>
  <si>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</si>
  <si>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</si>
  <si>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</si>
  <si>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</si>
  <si>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</si>
  <si>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</si>
  <si>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</si>
  <si>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</si>
  <si>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</si>
  <si>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Nichtbetriebs-Unfall </t>
  </si>
  <si>
    <t xml:space="preserve">Quellensteuer </t>
  </si>
  <si>
    <t xml:space="preserve">BVG / Pensionskasse </t>
  </si>
  <si>
    <t xml:space="preserve">Geburtsdatum AN </t>
  </si>
  <si>
    <t xml:space="preserve">Barlohn </t>
  </si>
  <si>
    <t xml:space="preserve">Naturallohn </t>
  </si>
  <si>
    <t xml:space="preserve">von / bis </t>
  </si>
  <si>
    <t xml:space="preserve">Monat </t>
  </si>
  <si>
    <t xml:space="preserve"> Arbeitnehmer </t>
  </si>
  <si>
    <t xml:space="preserve"> Arbeitgeber </t>
  </si>
  <si>
    <t>Arbeitnehmer</t>
  </si>
  <si>
    <t>Arbeitgeber</t>
  </si>
  <si>
    <t xml:space="preserve">pro Tag </t>
  </si>
  <si>
    <t xml:space="preserve">pro Monat </t>
  </si>
  <si>
    <t>Total abzugsberechtigt exklusive BVG</t>
  </si>
  <si>
    <t>Name/Vorname</t>
  </si>
  <si>
    <t>Januar</t>
  </si>
  <si>
    <t>Bemerkungen</t>
  </si>
  <si>
    <t>Stunden</t>
  </si>
  <si>
    <t>keine</t>
  </si>
  <si>
    <t xml:space="preserve">Krankenpflege Prämie </t>
  </si>
  <si>
    <t xml:space="preserve">Haushalts- u. Familienzulage </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</si>
  <si>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</si>
  <si>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</si>
  <si>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</si>
  <si>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</si>
  <si>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</si>
  <si>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</si>
  <si>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Nichtbetriebsunfall</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</si>
  <si>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</si>
  <si>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</si>
  <si>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</si>
  <si>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</si>
  <si>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</si>
  <si>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t>Slowakische Republik</t>
  </si>
  <si>
    <t xml:space="preserve">Krankentaggeld </t>
  </si>
  <si>
    <t xml:space="preserve">Privathaftpflicht </t>
  </si>
  <si>
    <t xml:space="preserve">Morgenessen </t>
  </si>
  <si>
    <t xml:space="preserve">Logie </t>
  </si>
  <si>
    <t xml:space="preserve">Mittagessen </t>
  </si>
  <si>
    <t>Pauschale Ferienentschädigung</t>
  </si>
  <si>
    <t xml:space="preserve"> - per Saldo aller Ansprüche - erfüllt. Beide Parteien bestätigen mit der</t>
  </si>
  <si>
    <t xml:space="preserve"> Damit sind sämtliche Forderungen per</t>
  </si>
  <si>
    <t xml:space="preserve"> Unterschrift, dass diese Lohnabrechnung dem gemeinsamen Willen entspricht.</t>
  </si>
  <si>
    <t>bezogene Naturalleistungen</t>
  </si>
  <si>
    <t>Link</t>
  </si>
  <si>
    <t>https://www.agrisano.ch/de/angebot/globalversicherungfuer-die-angestellten/berufliche-vorsorge/</t>
  </si>
  <si>
    <t>https://www.agrisano.ch/de/angebot/globalversicherungfuer-die-angestellten/unfallversicherung/</t>
  </si>
  <si>
    <t>https://www.agrisano.ch/de/angebot/globalversicherungfuer-die-angestellten/privathaftpflicht/</t>
  </si>
  <si>
    <t>Link Quellensteuer</t>
  </si>
  <si>
    <t>Link Quellensteuer LU</t>
  </si>
  <si>
    <t xml:space="preserve">Nachtessen </t>
  </si>
  <si>
    <t>1961 - 1956</t>
  </si>
  <si>
    <t>1961 - 1957</t>
  </si>
  <si>
    <t>1966 - 1962</t>
  </si>
  <si>
    <t>1976 - 1967</t>
  </si>
  <si>
    <t>1986 - 1977</t>
  </si>
  <si>
    <t>1996 - 1987</t>
  </si>
  <si>
    <t>2003 - 1997</t>
  </si>
  <si>
    <t>Link Quellensteuer ZG</t>
  </si>
  <si>
    <t>https://www.zg.ch/behoerden/finanzdirektion/steuerverwaltung/quellensteuer</t>
  </si>
  <si>
    <t>AHV-IV-EO</t>
  </si>
  <si>
    <t>ALV</t>
  </si>
  <si>
    <t xml:space="preserve">ALV </t>
  </si>
  <si>
    <t xml:space="preserve">Privathaftpflichtversicherung ausländische Angestellte </t>
  </si>
  <si>
    <t>KVG-Deckung für nichterwerbstätigen Familienangehörigen im Heimatland</t>
  </si>
  <si>
    <r>
      <t xml:space="preserve">Quellensteuer: </t>
    </r>
    <r>
      <rPr>
        <sz val="10"/>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</si>
  <si>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t>
    </r>
    <r>
      <rPr>
        <sz val="7"/>
        <rFont val="Arial"/>
        <family val="2"/>
      </rPr>
      <t xml:space="preserve">       </t>
    </r>
    <r>
      <rPr>
        <b/>
        <sz val="11"/>
        <rFont val="Arial"/>
        <family val="2"/>
      </rPr>
      <t xml:space="preserve">Krankentaggeld </t>
    </r>
    <r>
      <rPr>
        <sz val="10"/>
        <rFont val="Arial"/>
        <family val="2"/>
      </rPr>
      <t>(</t>
    </r>
    <r>
      <rPr>
        <i/>
        <sz val="10"/>
        <rFont val="Arial"/>
        <family val="2"/>
      </rPr>
      <t>Wartefrist 30 Tage</t>
    </r>
    <r>
      <rPr>
        <sz val="10"/>
        <rFont val="Arial"/>
        <family val="2"/>
      </rPr>
      <t>)</t>
    </r>
  </si>
  <si>
    <t>Kroatien</t>
  </si>
  <si>
    <t>Tschechien</t>
  </si>
  <si>
    <t>Slowenien</t>
  </si>
  <si>
    <t>Littauen</t>
  </si>
  <si>
    <t>Bulgarien ¦ Polen ¦ Rumänien</t>
  </si>
  <si>
    <t>Hinweis für Arbeitgeber von ausländischen Arbeitnehmenden</t>
  </si>
  <si>
    <t>https://www.luzernerbauern.ch/fileadmin/luzernerbauern/dienstleistungen/personaldienstleistung/2021_Lohnrichtlinie_1.pdf</t>
  </si>
  <si>
    <t>BVG / Pensionskasse</t>
  </si>
  <si>
    <t xml:space="preserve">pauschale Ferienentschädigung </t>
  </si>
  <si>
    <t xml:space="preserve">Brutto </t>
  </si>
  <si>
    <t xml:space="preserve">Spesen </t>
  </si>
  <si>
    <t>Spesen</t>
  </si>
  <si>
    <t xml:space="preserve">geleistete Tage </t>
  </si>
  <si>
    <r>
      <t>Link Privathaftpflicht für ausl. Arbeitnehmer (</t>
    </r>
    <r>
      <rPr>
        <i/>
        <sz val="8"/>
        <color theme="2" tint="-0.499984740745262"/>
        <rFont val="Arial Narrow"/>
        <family val="2"/>
      </rPr>
      <t>Globalversicherung</t>
    </r>
    <r>
      <rPr>
        <sz val="8"/>
        <color theme="2" tint="-0.499984740745262"/>
        <rFont val="Arial Narrow"/>
        <family val="2"/>
      </rPr>
      <t>)</t>
    </r>
  </si>
  <si>
    <r>
      <t>Link Nichtbetriebunfall NBU (</t>
    </r>
    <r>
      <rPr>
        <i/>
        <sz val="8"/>
        <color theme="2" tint="-0.499984740745262"/>
        <rFont val="Arial Narrow"/>
        <family val="2"/>
      </rPr>
      <t>Globalversicherung</t>
    </r>
    <r>
      <rPr>
        <sz val="8"/>
        <color theme="2" tint="-0.499984740745262"/>
        <rFont val="Arial Narrow"/>
        <family val="2"/>
      </rPr>
      <t>)</t>
    </r>
  </si>
  <si>
    <r>
      <t>Link BVG (</t>
    </r>
    <r>
      <rPr>
        <i/>
        <sz val="8"/>
        <color theme="2" tint="-0.499984740745262"/>
        <rFont val="Arial Narrow"/>
        <family val="2"/>
      </rPr>
      <t>Globalversicherung</t>
    </r>
    <r>
      <rPr>
        <sz val="8"/>
        <color theme="2" tint="-0.499984740745262"/>
        <rFont val="Arial Narrow"/>
        <family val="2"/>
      </rPr>
      <t>)</t>
    </r>
  </si>
  <si>
    <r>
      <t>Link Krankentaggeld (</t>
    </r>
    <r>
      <rPr>
        <i/>
        <sz val="8"/>
        <color theme="2" tint="-0.499984740745262"/>
        <rFont val="Arial Narrow"/>
        <family val="2"/>
      </rPr>
      <t>Globalversicherung</t>
    </r>
    <r>
      <rPr>
        <sz val="8"/>
        <color theme="2" tint="-0.499984740745262"/>
        <rFont val="Arial Narrow"/>
        <family val="2"/>
      </rPr>
      <t>)</t>
    </r>
  </si>
  <si>
    <t>Lohnempehlungen SBV / LBV / ABLA</t>
  </si>
  <si>
    <t xml:space="preserve"> ARBEITSKONTROLLE</t>
  </si>
  <si>
    <t xml:space="preserve">TOTAL Arbeitstage </t>
  </si>
  <si>
    <t>Adresse</t>
  </si>
  <si>
    <t>Plz</t>
  </si>
  <si>
    <t>Ort</t>
  </si>
  <si>
    <t>,</t>
  </si>
  <si>
    <t xml:space="preserve"> Name/ Vorname</t>
  </si>
  <si>
    <t xml:space="preserve"> Adresse</t>
  </si>
  <si>
    <t xml:space="preserve"> Plz</t>
  </si>
  <si>
    <t xml:space="preserve"> Ort</t>
  </si>
  <si>
    <t xml:space="preserve"> Bemerkung</t>
  </si>
  <si>
    <t xml:space="preserve">AHV-IV-EO </t>
  </si>
  <si>
    <r>
      <t>Haushalts- u. Familienzulage (</t>
    </r>
    <r>
      <rPr>
        <i/>
        <sz val="8"/>
        <rFont val="Arial"/>
        <family val="2"/>
      </rPr>
      <t>quellensteuerpflichtig</t>
    </r>
    <r>
      <rPr>
        <sz val="8"/>
        <rFont val="Arial"/>
        <family val="2"/>
      </rPr>
      <t>)</t>
    </r>
  </si>
  <si>
    <t xml:space="preserve">Vereinbarter Bruttolohn / Tag </t>
  </si>
  <si>
    <t xml:space="preserve">Betrag Quellensteuerpflicht </t>
  </si>
  <si>
    <t>L O H N A B R E C H N U N G   T A G L O H N</t>
  </si>
  <si>
    <t>Von der Ausgleichskasse bestätigte Familienzulagen sind der/dem Arbeitnehmenden geschuldet. Wir empfehlen vor Auszahlung die Auszahlungsbestätigung abzuwarten.</t>
  </si>
  <si>
    <r>
      <t xml:space="preserve">Aufgrund des Freizügigkeitsabkommens müssen Arbeitnehmende aus EU-/EFTA-Staaten im Heimatland lebende, </t>
    </r>
    <r>
      <rPr>
        <u/>
        <sz val="10"/>
        <rFont val="Arial"/>
        <family val="2"/>
      </rPr>
      <t>nicht erwerbstätige</t>
    </r>
    <r>
      <rPr>
        <sz val="10"/>
        <rFont val="Arial"/>
        <family val="2"/>
      </rPr>
      <t xml:space="preserve"> Familienangehörige (Ehefrau, Kinder) KVG-mitversichern.                 </t>
    </r>
  </si>
  <si>
    <t>Der LBV empfielt den Arbeitgebenden bei Beschäftgung ausländischer Mitarbeitenden, für diese eine Privathaftpflichtversicherung abzuschliessen. Die Prämie geht zu Lasten des Arbeitnehmers. Mit Anschluss an die Globalversicherung kann diese kostengünstig mit eingeschlossen werden (CHF  5.40/Mt.)</t>
  </si>
  <si>
    <r>
      <t>·</t>
    </r>
    <r>
      <rPr>
        <sz val="7"/>
        <rFont val="Arial"/>
        <family val="2"/>
      </rPr>
      <t xml:space="preserve">       </t>
    </r>
    <r>
      <rPr>
        <b/>
        <sz val="11"/>
        <rFont val="Arial"/>
        <family val="2"/>
      </rPr>
      <t xml:space="preserve">Berufsunfall </t>
    </r>
    <r>
      <rPr>
        <sz val="10"/>
        <rFont val="Arial"/>
        <family val="2"/>
      </rPr>
      <t>(</t>
    </r>
    <r>
      <rPr>
        <i/>
        <sz val="10"/>
        <rFont val="Arial"/>
        <family val="2"/>
      </rPr>
      <t>bis CHF  99'999 Lohnsumme pro Betrieb</t>
    </r>
    <r>
      <rPr>
        <sz val="10"/>
        <rFont val="Arial"/>
        <family val="2"/>
      </rPr>
      <t>)</t>
    </r>
  </si>
  <si>
    <r>
      <t>BERUFLICHE VORSORGE (BVG)</t>
    </r>
    <r>
      <rPr>
        <sz val="12"/>
        <rFont val="Arial"/>
        <family val="2"/>
      </rPr>
      <t xml:space="preserve"> </t>
    </r>
  </si>
  <si>
    <r>
      <rPr>
        <b/>
        <sz val="12"/>
        <rFont val="Arial"/>
        <family val="2"/>
      </rPr>
      <t xml:space="preserve">Privathaftplichtversicherung für ausländische Angestellte </t>
    </r>
    <r>
      <rPr>
        <sz val="10.5"/>
        <rFont val="Arial"/>
        <family val="2"/>
      </rPr>
      <t>(</t>
    </r>
    <r>
      <rPr>
        <i/>
        <sz val="10.5"/>
        <rFont val="Arial"/>
        <family val="2"/>
      </rPr>
      <t>empfohlen</t>
    </r>
    <r>
      <rPr>
        <sz val="10.5"/>
        <rFont val="Arial"/>
        <family val="2"/>
      </rPr>
      <t>)</t>
    </r>
  </si>
  <si>
    <r>
      <rPr>
        <b/>
        <sz val="12"/>
        <rFont val="Arial"/>
        <family val="2"/>
      </rPr>
      <t xml:space="preserve">Familienzulagen Landwirtschaft </t>
    </r>
    <r>
      <rPr>
        <sz val="10.5"/>
        <rFont val="Arial"/>
        <family val="2"/>
      </rPr>
      <t>(q</t>
    </r>
    <r>
      <rPr>
        <i/>
        <sz val="10.5"/>
        <rFont val="Arial"/>
        <family val="2"/>
      </rPr>
      <t>uellensteuerpflichtig</t>
    </r>
    <r>
      <rPr>
        <sz val="10.5"/>
        <rFont val="Arial"/>
        <family val="2"/>
      </rPr>
      <t>)</t>
    </r>
  </si>
  <si>
    <r>
      <rPr>
        <b/>
        <sz val="13"/>
        <rFont val="Arial Black"/>
        <family val="2"/>
      </rPr>
      <t xml:space="preserve">2021 ¦ </t>
    </r>
    <r>
      <rPr>
        <b/>
        <sz val="13"/>
        <rFont val="Arial"/>
        <family val="2"/>
      </rPr>
      <t>geltenden Ansätze Naturallohn ¦ obligatorischen Beiträge Sozialversicherungen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</si>
</sst>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_ &quot;SFr.&quot;\ * #,##0.00_ ;_ &quot;SFr.&quot;\ * \-#,##0.00_ ;_ &quot;SFr.&quot;\ * &quot;-&quot;??_ ;_ @_ "/>
    <numFmt numFmtId="165" formatCode="0.000%"/>
    <numFmt numFmtId="166" formatCode="mmmm\ yy"/>
    <numFmt numFmtId="168" formatCode="dd/mm/yyyy;@"/>
    <numFmt numFmtId="169" formatCode="0.000"/>
    <numFmt numFmtId="170" formatCode="0.0000%"/>
    <numFmt numFmtId="171" formatCode="[h]:mm"/>
    <numFmt numFmtId="172" formatCode="[$-F800]dddd\,\ mmmm\ dd\,\ yyyy"/>
    <numFmt numFmtId="173" formatCode="_ [$CHF-807]\ * #,##0.00_ ;_ [$CHF-807]\ * \-#,##0.00_ ;_ [$CHF-807]\ * &quot;-&quot;??_ ;_ @_ "/>
  </numFmts>
  <fonts count="117" x14ac:knownFonts="1">
    <font>
      <sz val="10"/>
      <name val="Arial"/>
    </font>
    <font>
      <sz val="10"/>
      <name val="Arial"/>
      <family val="2"/>
    </font>
    <font>
      <sz val="8.5"/>
      <name val="Arial"/>
      <family val="2"/>
    </font>
    <font>
      <b/>
      <sz val="8.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b/>
      <i/>
      <u/>
      <sz val="8.5"/>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sz val="6"/>
      <color indexed="81"/>
      <name val="Tahoma"/>
      <family val="2"/>
    </font>
    <font>
      <sz val="9"/>
      <color indexed="81"/>
      <name val="Tahoma"/>
      <family val="2"/>
    </font>
    <font>
      <b/>
      <sz val="9"/>
      <color indexed="81"/>
      <name val="Tahoma"/>
      <family val="2"/>
    </font>
    <font>
      <u/>
      <sz val="9"/>
      <color indexed="81"/>
      <name val="Tahoma"/>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b/>
      <i/>
      <sz val="9"/>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b/>
      <u/>
      <sz val="8"/>
      <name val="Arial"/>
      <family val="2"/>
    </font>
    <font>
      <i/>
      <sz val="9"/>
      <color theme="0" tint="-0.499984740745262"/>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b/>
      <sz val="8"/>
      <name val="Arial"/>
      <family val="2"/>
    </font>
    <font>
      <sz val="8"/>
      <color theme="1"/>
      <name val="Arial"/>
      <family val="2"/>
    </font>
    <font>
      <sz val="6"/>
      <color theme="0"/>
      <name val="Arial"/>
      <family val="2"/>
    </font>
    <font>
      <b/>
      <sz val="10"/>
      <color indexed="8"/>
      <name val="Arial"/>
      <family val="2"/>
    </font>
    <font>
      <b/>
      <sz val="10"/>
      <color indexed="9"/>
      <name val="Arial Narrow"/>
      <family val="2"/>
    </font>
    <font>
      <b/>
      <sz val="10"/>
      <color indexed="8"/>
      <name val="Arial Narrow"/>
      <family val="2"/>
    </font>
    <font>
      <sz val="3"/>
      <color indexed="8"/>
      <name val="Arial"/>
      <family val="2"/>
    </font>
    <font>
      <sz val="3"/>
      <color indexed="9"/>
      <name val="Arial Narrow"/>
      <family val="2"/>
    </font>
    <font>
      <sz val="3"/>
      <color indexed="8"/>
      <name val="Arial Narrow"/>
      <family val="2"/>
    </font>
    <font>
      <b/>
      <i/>
      <u/>
      <sz val="8"/>
      <name val="Arial"/>
      <family val="2"/>
    </font>
    <font>
      <sz val="8"/>
      <color indexed="9"/>
      <name val="Arial"/>
      <family val="2"/>
    </font>
    <font>
      <sz val="7.5"/>
      <color theme="0"/>
      <name val="Arial"/>
      <family val="2"/>
    </font>
    <font>
      <sz val="8"/>
      <color theme="0"/>
      <name val="Arial"/>
      <family val="2"/>
    </font>
    <font>
      <b/>
      <sz val="7"/>
      <name val="Arial"/>
      <family val="2"/>
    </font>
    <font>
      <sz val="7"/>
      <color theme="0"/>
      <name val="Arial"/>
      <family val="2"/>
    </font>
    <font>
      <sz val="8"/>
      <color indexed="8"/>
      <name val="Arial"/>
      <family val="2"/>
    </font>
    <font>
      <i/>
      <u/>
      <sz val="7"/>
      <name val="Arial"/>
      <family val="2"/>
    </font>
    <font>
      <sz val="10"/>
      <color theme="0"/>
      <name val="Arial"/>
      <family val="2"/>
    </font>
    <font>
      <sz val="8"/>
      <color rgb="FFC00000"/>
      <name val="Arial"/>
      <family val="2"/>
    </font>
    <font>
      <sz val="6"/>
      <color rgb="FFC00000"/>
      <name val="Arial"/>
      <family val="2"/>
    </font>
    <font>
      <i/>
      <sz val="6"/>
      <color theme="2" tint="-0.249977111117893"/>
      <name val="Arial Narrow"/>
      <family val="2"/>
    </font>
    <font>
      <u/>
      <sz val="10"/>
      <color theme="10"/>
      <name val="Arial"/>
      <family val="2"/>
    </font>
    <font>
      <sz val="3"/>
      <color theme="0"/>
      <name val="Arial"/>
      <family val="2"/>
    </font>
    <font>
      <sz val="8.5"/>
      <color theme="0"/>
      <name val="Arial"/>
      <family val="2"/>
    </font>
    <font>
      <sz val="1"/>
      <color theme="0"/>
      <name val="Arial"/>
      <family val="2"/>
    </font>
    <font>
      <i/>
      <sz val="6"/>
      <color theme="2" tint="-0.499984740745262"/>
      <name val="Arial Narrow"/>
      <family val="2"/>
    </font>
    <font>
      <sz val="10"/>
      <color theme="2" tint="-0.499984740745262"/>
      <name val="Arial"/>
      <family val="2"/>
    </font>
    <font>
      <sz val="10"/>
      <color theme="2" tint="-0.499984740745262"/>
      <name val="Arial Narrow"/>
      <family val="2"/>
    </font>
    <font>
      <sz val="6"/>
      <color theme="2" tint="-0.499984740745262"/>
      <name val="Arial Narrow"/>
      <family val="2"/>
    </font>
    <font>
      <sz val="8"/>
      <color theme="2" tint="-0.499984740745262"/>
      <name val="Arial Narrow"/>
      <family val="2"/>
    </font>
    <font>
      <sz val="3"/>
      <color theme="2" tint="-0.499984740745262"/>
      <name val="Arial"/>
      <family val="2"/>
    </font>
    <font>
      <u/>
      <sz val="10"/>
      <color theme="2" tint="-0.499984740745262"/>
      <name val="Arial"/>
      <family val="2"/>
    </font>
    <font>
      <i/>
      <sz val="8"/>
      <color indexed="81"/>
      <name val="Tahoma"/>
      <family val="2"/>
    </font>
    <font>
      <i/>
      <sz val="8"/>
      <name val="Arial"/>
      <family val="2"/>
    </font>
    <font>
      <u/>
      <sz val="10"/>
      <name val="Arial"/>
      <family val="2"/>
    </font>
    <font>
      <i/>
      <sz val="10"/>
      <name val="Arial"/>
      <family val="2"/>
    </font>
    <font>
      <b/>
      <u/>
      <sz val="10"/>
      <name val="Arial"/>
      <family val="2"/>
    </font>
    <font>
      <b/>
      <sz val="10"/>
      <name val="Franklin Gothic Book"/>
      <family val="2"/>
    </font>
    <font>
      <i/>
      <sz val="8"/>
      <color theme="2" tint="-0.499984740745262"/>
      <name val="Arial Narrow"/>
      <family val="2"/>
    </font>
    <font>
      <sz val="8"/>
      <color indexed="81"/>
      <name val="Segoe UI"/>
      <family val="2"/>
    </font>
    <font>
      <b/>
      <sz val="7"/>
      <color theme="0"/>
      <name val="Arial"/>
      <family val="2"/>
    </font>
    <font>
      <sz val="14"/>
      <name val="Arial"/>
      <family val="2"/>
    </font>
    <font>
      <b/>
      <sz val="13"/>
      <name val="Arial"/>
      <family val="2"/>
    </font>
    <font>
      <sz val="13"/>
      <name val="Arial"/>
      <family val="2"/>
    </font>
    <font>
      <sz val="14"/>
      <color indexed="8"/>
      <name val="Arial"/>
      <family val="2"/>
    </font>
    <font>
      <sz val="14"/>
      <color indexed="9"/>
      <name val="Arial Narrow"/>
      <family val="2"/>
    </font>
    <font>
      <sz val="14"/>
      <color indexed="8"/>
      <name val="Arial Narrow"/>
      <family val="2"/>
    </font>
    <font>
      <sz val="10"/>
      <color theme="0"/>
      <name val="Arial Narrow"/>
      <family val="2"/>
    </font>
    <font>
      <i/>
      <sz val="5"/>
      <color theme="0" tint="-0.34998626667073579"/>
      <name val="Arial"/>
      <family val="2"/>
    </font>
    <font>
      <sz val="5"/>
      <color theme="0" tint="-0.34998626667073579"/>
      <name val="Arial"/>
      <family val="2"/>
    </font>
    <font>
      <sz val="5"/>
      <color theme="0" tint="-0.34998626667073579"/>
      <name val="Arial Narrow"/>
      <family val="2"/>
    </font>
    <font>
      <b/>
      <sz val="12"/>
      <name val="Arial"/>
      <family val="2"/>
    </font>
    <font>
      <b/>
      <sz val="13"/>
      <name val="Arial Black"/>
      <family val="2"/>
    </font>
    <font>
      <sz val="11"/>
      <color theme="1"/>
      <name val="Franklin Gothic Book"/>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2" tint="-0.499984740745262"/>
        <bgColor indexed="64"/>
      </patternFill>
    </fill>
  </fills>
  <borders count="67">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hair">
        <color auto="1"/>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thick">
        <color theme="0" tint="-4.9989318521683403E-2"/>
      </left>
      <right/>
      <top style="thin">
        <color indexed="64"/>
      </top>
      <bottom style="thin">
        <color indexed="64"/>
      </bottom>
      <diagonal/>
    </border>
    <border>
      <left/>
      <right style="thick">
        <color theme="0" tint="-4.9989318521683403E-2"/>
      </right>
      <top style="thin">
        <color indexed="64"/>
      </top>
      <bottom style="thin">
        <color indexed="64"/>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style="thin">
        <color indexed="64"/>
      </top>
      <bottom/>
      <diagonal/>
    </border>
    <border>
      <left/>
      <right style="thick">
        <color theme="0" tint="-4.9989318521683403E-2"/>
      </right>
      <top style="thin">
        <color indexed="64"/>
      </top>
      <bottom/>
      <diagonal/>
    </border>
    <border>
      <left style="thick">
        <color theme="0" tint="-4.9989318521683403E-2"/>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s>
  <cellStyleXfs count="4">
    <xf numFmtId="0" fontId="0" fillId="0" borderId="0"/>
    <xf numFmtId="0" fontId="1" fillId="0" borderId="0"/>
    <xf numFmtId="0" fontId="84" fillId="0" borderId="0" applyNumberFormat="0" applyFill="0" applyBorder="0" applyAlignment="0" applyProtection="0"/>
    <xf numFmtId="0" fontId="116" fillId="0" borderId="0"/>
  </cellStyleXfs>
  <cellXfs count="407">
    <xf numFmtId="0" fontId="0" fillId="0" borderId="0" xfId="0"/>
    <xf numFmtId="0" fontId="2"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Protection="1">
      <protection hidden="1"/>
    </xf>
    <xf numFmtId="0" fontId="4" fillId="2" borderId="0" xfId="0" applyNumberFormat="1" applyFont="1" applyFill="1" applyBorder="1" applyAlignment="1" applyProtection="1">
      <alignment horizontal="left"/>
      <protection hidden="1"/>
    </xf>
    <xf numFmtId="49" fontId="2" fillId="2" borderId="0" xfId="0" applyNumberFormat="1" applyFont="1" applyFill="1" applyBorder="1" applyAlignment="1" applyProtection="1">
      <alignment horizontal="left"/>
      <protection hidden="1"/>
    </xf>
    <xf numFmtId="0" fontId="2" fillId="2" borderId="0" xfId="0" applyFont="1" applyFill="1" applyBorder="1" applyProtection="1">
      <protection hidden="1"/>
    </xf>
    <xf numFmtId="0" fontId="3" fillId="2" borderId="0" xfId="0" applyFont="1" applyFill="1" applyBorder="1" applyProtection="1">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49" fontId="2" fillId="2" borderId="0" xfId="0" applyNumberFormat="1" applyFont="1" applyFill="1" applyBorder="1" applyProtection="1">
      <protection hidden="1"/>
    </xf>
    <xf numFmtId="0" fontId="12" fillId="2" borderId="0" xfId="0" applyFont="1" applyFill="1" applyBorder="1" applyAlignment="1" applyProtection="1">
      <alignment horizontal="right"/>
      <protection hidden="1"/>
    </xf>
    <xf numFmtId="0" fontId="6" fillId="2" borderId="0" xfId="0" applyFont="1" applyFill="1" applyBorder="1" applyAlignment="1" applyProtection="1">
      <alignment horizontal="right"/>
      <protection hidden="1"/>
    </xf>
    <xf numFmtId="0" fontId="15" fillId="2" borderId="0" xfId="0" applyFont="1" applyFill="1" applyProtection="1">
      <protection hidden="1"/>
    </xf>
    <xf numFmtId="165" fontId="5" fillId="2" borderId="0" xfId="0" applyNumberFormat="1" applyFont="1" applyFill="1" applyProtection="1">
      <protection hidden="1"/>
    </xf>
    <xf numFmtId="43" fontId="16" fillId="2" borderId="0" xfId="0" applyNumberFormat="1" applyFont="1" applyFill="1" applyProtection="1">
      <protection hidden="1"/>
    </xf>
    <xf numFmtId="169" fontId="5" fillId="2" borderId="0" xfId="0" applyNumberFormat="1" applyFont="1" applyFill="1" applyProtection="1">
      <protection hidden="1"/>
    </xf>
    <xf numFmtId="0" fontId="5" fillId="2" borderId="0" xfId="0" applyFont="1" applyFill="1" applyBorder="1" applyProtection="1">
      <protection hidden="1"/>
    </xf>
    <xf numFmtId="0" fontId="9" fillId="2" borderId="0" xfId="0" applyFont="1" applyFill="1" applyProtection="1">
      <protection hidden="1"/>
    </xf>
    <xf numFmtId="0" fontId="2" fillId="2" borderId="0" xfId="0" applyFont="1" applyFill="1" applyBorder="1" applyAlignment="1" applyProtection="1">
      <alignment horizontal="center"/>
      <protection hidden="1"/>
    </xf>
    <xf numFmtId="0" fontId="13" fillId="2" borderId="14" xfId="0" applyFont="1" applyFill="1" applyBorder="1" applyAlignment="1" applyProtection="1">
      <alignment horizontal="center" vertical="center"/>
      <protection hidden="1"/>
    </xf>
    <xf numFmtId="0" fontId="13"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49" fontId="7" fillId="2" borderId="0" xfId="0" applyNumberFormat="1" applyFont="1" applyFill="1" applyBorder="1" applyProtection="1">
      <protection hidden="1"/>
    </xf>
    <xf numFmtId="0" fontId="19" fillId="2" borderId="0" xfId="0"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165" fontId="5" fillId="2" borderId="0" xfId="0" applyNumberFormat="1" applyFont="1" applyFill="1" applyBorder="1" applyProtection="1">
      <protection hidden="1"/>
    </xf>
    <xf numFmtId="43" fontId="20" fillId="2" borderId="0" xfId="0" applyNumberFormat="1" applyFont="1" applyFill="1" applyBorder="1" applyAlignment="1" applyProtection="1">
      <alignment horizontal="center"/>
      <protection hidden="1"/>
    </xf>
    <xf numFmtId="0" fontId="21" fillId="2" borderId="0" xfId="0" applyFont="1" applyFill="1" applyBorder="1" applyProtection="1"/>
    <xf numFmtId="0" fontId="21" fillId="3" borderId="0" xfId="0" applyFont="1" applyFill="1" applyBorder="1" applyProtection="1"/>
    <xf numFmtId="0" fontId="1" fillId="2" borderId="0" xfId="0" applyFont="1" applyFill="1" applyBorder="1" applyProtection="1"/>
    <xf numFmtId="0" fontId="1" fillId="3" borderId="0" xfId="0" applyFont="1" applyFill="1" applyBorder="1" applyProtection="1"/>
    <xf numFmtId="0" fontId="26" fillId="2" borderId="4" xfId="0" applyFont="1" applyFill="1" applyBorder="1" applyAlignment="1" applyProtection="1">
      <alignment horizontal="center" wrapText="1"/>
    </xf>
    <xf numFmtId="0" fontId="27" fillId="2" borderId="0" xfId="0" applyFont="1" applyFill="1" applyBorder="1" applyProtection="1"/>
    <xf numFmtId="0" fontId="27" fillId="3" borderId="0" xfId="0" applyFont="1" applyFill="1" applyBorder="1" applyProtection="1"/>
    <xf numFmtId="0" fontId="1" fillId="2" borderId="0" xfId="0" applyFont="1" applyFill="1" applyProtection="1"/>
    <xf numFmtId="0" fontId="28" fillId="2" borderId="0" xfId="0" applyFont="1" applyFill="1" applyAlignment="1" applyProtection="1">
      <alignment horizontal="right"/>
    </xf>
    <xf numFmtId="0" fontId="29" fillId="2" borderId="0" xfId="0" applyFont="1" applyFill="1" applyAlignment="1" applyProtection="1">
      <alignment horizontal="left"/>
    </xf>
    <xf numFmtId="0" fontId="30" fillId="2" borderId="0" xfId="0" applyFont="1" applyFill="1" applyProtection="1"/>
    <xf numFmtId="164" fontId="29" fillId="2" borderId="0" xfId="0" applyNumberFormat="1" applyFont="1" applyFill="1" applyAlignment="1" applyProtection="1">
      <alignment horizontal="right"/>
    </xf>
    <xf numFmtId="0" fontId="29" fillId="2" borderId="0" xfId="0" applyFont="1" applyFill="1" applyAlignment="1" applyProtection="1">
      <alignment horizontal="justify"/>
    </xf>
    <xf numFmtId="0" fontId="30" fillId="2" borderId="0" xfId="0" applyFont="1" applyFill="1" applyBorder="1" applyProtection="1"/>
    <xf numFmtId="0" fontId="30" fillId="3" borderId="0" xfId="0" applyFont="1" applyFill="1" applyBorder="1" applyProtection="1"/>
    <xf numFmtId="0" fontId="29" fillId="2" borderId="0" xfId="0" applyFont="1" applyFill="1" applyProtection="1"/>
    <xf numFmtId="0" fontId="29" fillId="2" borderId="0" xfId="0" applyFont="1" applyFill="1" applyBorder="1" applyProtection="1"/>
    <xf numFmtId="0" fontId="29" fillId="3" borderId="0" xfId="0" applyFont="1" applyFill="1" applyBorder="1" applyProtection="1"/>
    <xf numFmtId="0" fontId="31" fillId="2" borderId="0" xfId="0" applyFont="1" applyFill="1" applyAlignment="1" applyProtection="1">
      <alignment horizontal="left"/>
    </xf>
    <xf numFmtId="164" fontId="31" fillId="2" borderId="0" xfId="0" applyNumberFormat="1" applyFont="1" applyFill="1" applyAlignment="1" applyProtection="1">
      <alignment horizontal="right"/>
    </xf>
    <xf numFmtId="0" fontId="31" fillId="2" borderId="0" xfId="0" applyFont="1" applyFill="1" applyAlignment="1" applyProtection="1">
      <alignment horizontal="justify"/>
    </xf>
    <xf numFmtId="0" fontId="26" fillId="2" borderId="4" xfId="0" applyFont="1" applyFill="1" applyBorder="1" applyAlignment="1" applyProtection="1">
      <alignment horizontal="left"/>
    </xf>
    <xf numFmtId="0" fontId="27" fillId="2" borderId="4" xfId="0" applyFont="1" applyFill="1" applyBorder="1" applyProtection="1"/>
    <xf numFmtId="164" fontId="26" fillId="2" borderId="4" xfId="0" applyNumberFormat="1" applyFont="1" applyFill="1" applyBorder="1" applyAlignment="1" applyProtection="1">
      <alignment horizontal="right"/>
    </xf>
    <xf numFmtId="0" fontId="26" fillId="2" borderId="4" xfId="0" applyFont="1" applyFill="1" applyBorder="1" applyAlignment="1" applyProtection="1">
      <alignment horizontal="justify"/>
    </xf>
    <xf numFmtId="0" fontId="28" fillId="2" borderId="0" xfId="0" applyFont="1" applyFill="1" applyBorder="1" applyAlignment="1" applyProtection="1">
      <alignment horizontal="right"/>
    </xf>
    <xf numFmtId="0" fontId="33" fillId="2" borderId="0" xfId="0" applyFont="1" applyFill="1" applyBorder="1" applyProtection="1"/>
    <xf numFmtId="165" fontId="31" fillId="2" borderId="0" xfId="0" applyNumberFormat="1" applyFont="1" applyFill="1" applyAlignment="1" applyProtection="1">
      <alignment horizontal="right"/>
    </xf>
    <xf numFmtId="10" fontId="31" fillId="2" borderId="0" xfId="0" applyNumberFormat="1" applyFont="1" applyFill="1" applyAlignment="1" applyProtection="1">
      <alignment horizontal="right"/>
    </xf>
    <xf numFmtId="165" fontId="31" fillId="2" borderId="1" xfId="0" applyNumberFormat="1" applyFont="1" applyFill="1" applyBorder="1" applyAlignment="1" applyProtection="1">
      <alignment horizontal="right"/>
    </xf>
    <xf numFmtId="0" fontId="34" fillId="2" borderId="0" xfId="0" applyFont="1" applyFill="1" applyAlignment="1" applyProtection="1">
      <alignment horizontal="left"/>
    </xf>
    <xf numFmtId="165" fontId="29" fillId="2" borderId="0" xfId="0" applyNumberFormat="1" applyFont="1" applyFill="1" applyAlignment="1" applyProtection="1">
      <alignment horizontal="right"/>
    </xf>
    <xf numFmtId="10" fontId="29" fillId="2" borderId="0" xfId="0" applyNumberFormat="1" applyFont="1" applyFill="1" applyAlignment="1" applyProtection="1">
      <alignment horizontal="right"/>
    </xf>
    <xf numFmtId="165" fontId="29" fillId="2" borderId="0" xfId="0" applyNumberFormat="1" applyFont="1" applyFill="1" applyProtection="1"/>
    <xf numFmtId="0" fontId="35" fillId="2" borderId="4" xfId="0" applyFont="1" applyFill="1" applyBorder="1" applyAlignment="1" applyProtection="1">
      <alignment horizontal="left"/>
    </xf>
    <xf numFmtId="10" fontId="26" fillId="2" borderId="4" xfId="0" applyNumberFormat="1" applyFont="1" applyFill="1" applyBorder="1" applyAlignment="1" applyProtection="1">
      <alignment horizontal="right"/>
    </xf>
    <xf numFmtId="10" fontId="36" fillId="2" borderId="4" xfId="0" applyNumberFormat="1" applyFont="1" applyFill="1" applyBorder="1" applyProtection="1"/>
    <xf numFmtId="0" fontId="38" fillId="2" borderId="0" xfId="0" applyFont="1" applyFill="1" applyProtection="1"/>
    <xf numFmtId="0" fontId="40" fillId="2" borderId="0" xfId="0" applyFont="1" applyFill="1" applyBorder="1" applyProtection="1"/>
    <xf numFmtId="0" fontId="38" fillId="3" borderId="0" xfId="0" applyFont="1" applyFill="1" applyBorder="1" applyProtection="1"/>
    <xf numFmtId="0" fontId="38" fillId="2" borderId="0" xfId="0" applyFont="1" applyFill="1" applyBorder="1" applyProtection="1"/>
    <xf numFmtId="0" fontId="43" fillId="2" borderId="0" xfId="0" applyFont="1" applyFill="1" applyBorder="1" applyProtection="1"/>
    <xf numFmtId="0" fontId="42" fillId="3" borderId="0" xfId="0" applyFont="1" applyFill="1" applyBorder="1" applyProtection="1"/>
    <xf numFmtId="0" fontId="42" fillId="2" borderId="0" xfId="0" applyFont="1" applyFill="1" applyBorder="1" applyProtection="1"/>
    <xf numFmtId="0" fontId="41" fillId="2" borderId="0" xfId="0" applyFont="1" applyFill="1" applyBorder="1" applyProtection="1"/>
    <xf numFmtId="0" fontId="1" fillId="2" borderId="5" xfId="0" applyFont="1" applyFill="1" applyBorder="1" applyProtection="1"/>
    <xf numFmtId="0" fontId="1" fillId="2" borderId="3" xfId="0" applyFont="1" applyFill="1" applyBorder="1" applyProtection="1"/>
    <xf numFmtId="0" fontId="28" fillId="2" borderId="5" xfId="0" applyFont="1" applyFill="1" applyBorder="1" applyAlignment="1" applyProtection="1">
      <alignment horizontal="right"/>
    </xf>
    <xf numFmtId="0" fontId="1" fillId="2" borderId="0" xfId="0" applyFont="1" applyFill="1" applyBorder="1" applyAlignment="1" applyProtection="1">
      <alignment horizontal="right"/>
    </xf>
    <xf numFmtId="0" fontId="37" fillId="2" borderId="3" xfId="0" applyFont="1" applyFill="1" applyBorder="1" applyAlignment="1" applyProtection="1">
      <alignment horizontal="right"/>
    </xf>
    <xf numFmtId="0" fontId="48" fillId="2" borderId="0" xfId="0" applyFont="1" applyFill="1" applyBorder="1" applyAlignment="1" applyProtection="1">
      <alignment horizontal="right"/>
    </xf>
    <xf numFmtId="0" fontId="39" fillId="2" borderId="5" xfId="0" applyFont="1" applyFill="1" applyBorder="1" applyAlignment="1" applyProtection="1">
      <alignment horizontal="right"/>
    </xf>
    <xf numFmtId="0" fontId="39" fillId="2" borderId="0" xfId="0" applyFont="1" applyFill="1" applyBorder="1" applyAlignment="1" applyProtection="1">
      <alignment horizontal="right"/>
    </xf>
    <xf numFmtId="0" fontId="38" fillId="2" borderId="0" xfId="0" applyFont="1" applyFill="1" applyBorder="1" applyAlignment="1" applyProtection="1">
      <alignment horizontal="right"/>
    </xf>
    <xf numFmtId="0" fontId="50" fillId="2" borderId="3" xfId="0" applyFont="1" applyFill="1" applyBorder="1" applyAlignment="1" applyProtection="1">
      <alignment horizontal="right"/>
    </xf>
    <xf numFmtId="0" fontId="52" fillId="2" borderId="5" xfId="0" applyFont="1" applyFill="1" applyBorder="1" applyAlignment="1" applyProtection="1">
      <alignment horizontal="right"/>
    </xf>
    <xf numFmtId="0" fontId="30" fillId="2" borderId="3" xfId="0" applyFont="1" applyFill="1" applyBorder="1" applyAlignment="1" applyProtection="1">
      <alignment horizontal="right"/>
    </xf>
    <xf numFmtId="164" fontId="44" fillId="2" borderId="0" xfId="0" applyNumberFormat="1" applyFont="1" applyFill="1" applyAlignment="1" applyProtection="1">
      <alignment horizontal="justify"/>
    </xf>
    <xf numFmtId="0" fontId="33" fillId="2" borderId="5" xfId="0" applyFont="1" applyFill="1" applyBorder="1" applyAlignment="1" applyProtection="1">
      <alignment horizontal="right"/>
    </xf>
    <xf numFmtId="170" fontId="33" fillId="2" borderId="0" xfId="0" applyNumberFormat="1" applyFont="1" applyFill="1" applyBorder="1" applyAlignment="1" applyProtection="1">
      <alignment horizontal="right"/>
    </xf>
    <xf numFmtId="170" fontId="1" fillId="2" borderId="0" xfId="0" applyNumberFormat="1" applyFont="1" applyFill="1" applyBorder="1" applyAlignment="1" applyProtection="1">
      <alignment horizontal="right"/>
    </xf>
    <xf numFmtId="170" fontId="54" fillId="2" borderId="3" xfId="0" applyNumberFormat="1" applyFont="1" applyFill="1" applyBorder="1" applyAlignment="1" applyProtection="1">
      <alignment horizontal="right"/>
    </xf>
    <xf numFmtId="170" fontId="41" fillId="2" borderId="0" xfId="0" applyNumberFormat="1" applyFont="1" applyFill="1" applyBorder="1" applyProtection="1"/>
    <xf numFmtId="164" fontId="53" fillId="2" borderId="0" xfId="0" applyNumberFormat="1" applyFont="1" applyFill="1" applyAlignment="1" applyProtection="1">
      <alignment horizontal="justify"/>
    </xf>
    <xf numFmtId="164" fontId="56" fillId="2" borderId="0" xfId="0" applyNumberFormat="1" applyFont="1" applyFill="1" applyAlignment="1" applyProtection="1">
      <alignment horizontal="justify"/>
    </xf>
    <xf numFmtId="164" fontId="58" fillId="2" borderId="0" xfId="0" applyNumberFormat="1" applyFont="1" applyFill="1" applyAlignment="1" applyProtection="1">
      <alignment horizontal="justify"/>
    </xf>
    <xf numFmtId="0" fontId="38" fillId="2" borderId="5" xfId="0" applyFont="1" applyFill="1" applyBorder="1" applyAlignment="1" applyProtection="1">
      <alignment horizontal="right"/>
    </xf>
    <xf numFmtId="10" fontId="38" fillId="2" borderId="0" xfId="0" applyNumberFormat="1" applyFont="1" applyFill="1" applyBorder="1" applyAlignment="1" applyProtection="1">
      <alignment horizontal="right"/>
    </xf>
    <xf numFmtId="10" fontId="59" fillId="2" borderId="3" xfId="0" applyNumberFormat="1" applyFont="1" applyFill="1" applyBorder="1" applyAlignment="1" applyProtection="1">
      <alignment horizontal="right"/>
    </xf>
    <xf numFmtId="170" fontId="40" fillId="2" borderId="0" xfId="0" applyNumberFormat="1" applyFont="1" applyFill="1" applyBorder="1" applyProtection="1"/>
    <xf numFmtId="0" fontId="28" fillId="2" borderId="0" xfId="0" applyFont="1" applyFill="1" applyAlignment="1" applyProtection="1">
      <alignment horizontal="justify"/>
    </xf>
    <xf numFmtId="0" fontId="28" fillId="2" borderId="0" xfId="0" applyFont="1" applyFill="1" applyBorder="1" applyAlignment="1" applyProtection="1">
      <alignment horizontal="justify"/>
    </xf>
    <xf numFmtId="170" fontId="28" fillId="2" borderId="0" xfId="0" applyNumberFormat="1" applyFont="1" applyFill="1" applyBorder="1" applyAlignment="1" applyProtection="1">
      <alignment horizontal="right"/>
    </xf>
    <xf numFmtId="0" fontId="52" fillId="2" borderId="0" xfId="0" applyFont="1" applyFill="1" applyAlignment="1" applyProtection="1">
      <alignment horizontal="justify"/>
    </xf>
    <xf numFmtId="0" fontId="33" fillId="2" borderId="0" xfId="0" applyFont="1" applyFill="1" applyAlignment="1" applyProtection="1">
      <alignment horizontal="justify"/>
    </xf>
    <xf numFmtId="10" fontId="33" fillId="2" borderId="0" xfId="0" applyNumberFormat="1" applyFont="1" applyFill="1" applyBorder="1" applyAlignment="1" applyProtection="1">
      <alignment horizontal="justify"/>
    </xf>
    <xf numFmtId="0" fontId="33" fillId="2" borderId="6" xfId="0" applyFont="1" applyFill="1" applyBorder="1" applyAlignment="1" applyProtection="1">
      <alignment horizontal="right"/>
    </xf>
    <xf numFmtId="10" fontId="33" fillId="2" borderId="1" xfId="0" applyNumberFormat="1" applyFont="1" applyFill="1" applyBorder="1" applyAlignment="1" applyProtection="1">
      <alignment horizontal="justify"/>
    </xf>
    <xf numFmtId="170" fontId="33" fillId="2" borderId="1" xfId="0" applyNumberFormat="1" applyFont="1" applyFill="1" applyBorder="1" applyAlignment="1" applyProtection="1">
      <alignment horizontal="right"/>
    </xf>
    <xf numFmtId="170" fontId="54" fillId="2" borderId="9" xfId="0" applyNumberFormat="1" applyFont="1" applyFill="1" applyBorder="1" applyAlignment="1" applyProtection="1">
      <alignment horizontal="right"/>
    </xf>
    <xf numFmtId="0" fontId="42" fillId="2" borderId="4" xfId="0" applyFont="1" applyFill="1" applyBorder="1" applyProtection="1"/>
    <xf numFmtId="0" fontId="42" fillId="2" borderId="4" xfId="0" applyFont="1" applyFill="1" applyBorder="1" applyAlignment="1" applyProtection="1">
      <alignment horizontal="justify"/>
    </xf>
    <xf numFmtId="10" fontId="42" fillId="2" borderId="4" xfId="0" applyNumberFormat="1" applyFont="1" applyFill="1" applyBorder="1" applyAlignment="1" applyProtection="1">
      <alignment horizontal="justify"/>
    </xf>
    <xf numFmtId="0" fontId="10" fillId="2" borderId="0" xfId="0" applyFont="1" applyFill="1" applyProtection="1"/>
    <xf numFmtId="0" fontId="61" fillId="2" borderId="4" xfId="0" applyFont="1" applyFill="1" applyBorder="1" applyAlignment="1" applyProtection="1">
      <alignment horizontal="justify"/>
    </xf>
    <xf numFmtId="10" fontId="28" fillId="2" borderId="0" xfId="0" applyNumberFormat="1" applyFont="1" applyFill="1" applyBorder="1" applyAlignment="1" applyProtection="1">
      <alignment horizontal="right"/>
    </xf>
    <xf numFmtId="0" fontId="28" fillId="3" borderId="0" xfId="0" applyFont="1" applyFill="1" applyBorder="1" applyAlignment="1" applyProtection="1">
      <alignment horizontal="right"/>
    </xf>
    <xf numFmtId="0" fontId="28" fillId="0" borderId="0" xfId="0" applyFont="1" applyBorder="1" applyAlignment="1" applyProtection="1">
      <alignment horizontal="right"/>
    </xf>
    <xf numFmtId="43" fontId="62" fillId="2" borderId="0" xfId="0" applyNumberFormat="1" applyFont="1" applyFill="1" applyBorder="1" applyProtection="1"/>
    <xf numFmtId="0" fontId="1" fillId="0" borderId="0" xfId="0" applyFont="1" applyBorder="1" applyProtection="1"/>
    <xf numFmtId="0" fontId="33" fillId="0" borderId="0" xfId="0" applyFont="1" applyAlignment="1" applyProtection="1">
      <alignment horizontal="justify"/>
    </xf>
    <xf numFmtId="0" fontId="28" fillId="2" borderId="7" xfId="0" applyFont="1" applyFill="1" applyBorder="1" applyAlignment="1" applyProtection="1">
      <alignment horizontal="right"/>
    </xf>
    <xf numFmtId="10" fontId="28" fillId="2" borderId="8" xfId="0" applyNumberFormat="1" applyFont="1" applyFill="1" applyBorder="1" applyAlignment="1" applyProtection="1">
      <alignment horizontal="right"/>
    </xf>
    <xf numFmtId="0" fontId="28" fillId="2" borderId="14" xfId="0" applyFont="1" applyFill="1" applyBorder="1" applyAlignment="1" applyProtection="1">
      <alignment horizontal="right"/>
    </xf>
    <xf numFmtId="0" fontId="1" fillId="0" borderId="0" xfId="0" applyFont="1" applyProtection="1"/>
    <xf numFmtId="0" fontId="33" fillId="3" borderId="0" xfId="0" applyFont="1" applyFill="1" applyAlignment="1" applyProtection="1">
      <alignment vertical="top" wrapText="1"/>
    </xf>
    <xf numFmtId="0" fontId="13" fillId="2" borderId="27" xfId="0" applyFont="1" applyFill="1" applyBorder="1" applyAlignment="1" applyProtection="1">
      <alignment horizontal="center" vertical="center"/>
      <protection hidden="1"/>
    </xf>
    <xf numFmtId="0" fontId="13" fillId="2" borderId="29" xfId="0" applyFont="1" applyFill="1" applyBorder="1" applyAlignment="1" applyProtection="1">
      <alignment horizontal="center" vertical="center"/>
      <protection hidden="1"/>
    </xf>
    <xf numFmtId="0" fontId="13" fillId="2" borderId="21" xfId="0" applyFont="1" applyFill="1" applyBorder="1" applyAlignment="1" applyProtection="1">
      <alignment horizontal="center" vertical="center"/>
      <protection hidden="1"/>
    </xf>
    <xf numFmtId="0" fontId="13" fillId="2" borderId="31"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30" fillId="2" borderId="0" xfId="0" applyFont="1" applyFill="1" applyBorder="1" applyProtection="1">
      <protection hidden="1"/>
    </xf>
    <xf numFmtId="0" fontId="1" fillId="2" borderId="0" xfId="0" applyFont="1" applyFill="1" applyBorder="1" applyProtection="1">
      <protection hidden="1"/>
    </xf>
    <xf numFmtId="0" fontId="1" fillId="2" borderId="0" xfId="0" applyFont="1" applyFill="1" applyProtection="1">
      <protection hidden="1"/>
    </xf>
    <xf numFmtId="43" fontId="62" fillId="2" borderId="0" xfId="0" applyNumberFormat="1" applyFont="1" applyFill="1" applyBorder="1" applyAlignment="1" applyProtection="1">
      <alignment horizontal="left"/>
      <protection hidden="1"/>
    </xf>
    <xf numFmtId="165" fontId="1" fillId="2" borderId="0" xfId="0" applyNumberFormat="1" applyFont="1" applyFill="1" applyProtection="1">
      <protection hidden="1"/>
    </xf>
    <xf numFmtId="0" fontId="5" fillId="2" borderId="0" xfId="0" applyFont="1" applyFill="1" applyBorder="1" applyAlignment="1" applyProtection="1">
      <alignment vertical="center"/>
      <protection hidden="1"/>
    </xf>
    <xf numFmtId="43" fontId="16" fillId="2" borderId="0" xfId="0" applyNumberFormat="1" applyFont="1" applyFill="1" applyAlignment="1" applyProtection="1">
      <alignment vertical="center"/>
      <protection hidden="1"/>
    </xf>
    <xf numFmtId="0" fontId="15" fillId="2" borderId="0" xfId="0" applyFont="1" applyFill="1" applyAlignment="1" applyProtection="1">
      <alignment vertical="center"/>
      <protection hidden="1"/>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0" fontId="66" fillId="2" borderId="0" xfId="0" applyFont="1" applyFill="1" applyBorder="1" applyProtection="1">
      <protection hidden="1"/>
    </xf>
    <xf numFmtId="43" fontId="67" fillId="2" borderId="0" xfId="0" applyNumberFormat="1" applyFont="1" applyFill="1" applyProtection="1">
      <protection hidden="1"/>
    </xf>
    <xf numFmtId="0" fontId="68" fillId="2" borderId="0" xfId="0" applyFont="1" applyFill="1" applyProtection="1">
      <protection hidden="1"/>
    </xf>
    <xf numFmtId="165" fontId="66" fillId="2" borderId="0" xfId="0" applyNumberFormat="1" applyFont="1" applyFill="1" applyProtection="1">
      <protection hidden="1"/>
    </xf>
    <xf numFmtId="0" fontId="66" fillId="2" borderId="0" xfId="0" applyFont="1" applyFill="1" applyProtection="1">
      <protection hidden="1"/>
    </xf>
    <xf numFmtId="0" fontId="27" fillId="2" borderId="16" xfId="0" applyFont="1" applyFill="1" applyBorder="1" applyAlignment="1" applyProtection="1">
      <alignment horizontal="center"/>
      <protection hidden="1"/>
    </xf>
    <xf numFmtId="0" fontId="26" fillId="2" borderId="16" xfId="0" applyFont="1" applyFill="1" applyBorder="1" applyProtection="1">
      <protection hidden="1"/>
    </xf>
    <xf numFmtId="0" fontId="27" fillId="2" borderId="16" xfId="0" applyFont="1" applyFill="1" applyBorder="1" applyProtection="1">
      <protection hidden="1"/>
    </xf>
    <xf numFmtId="0" fontId="69" fillId="2" borderId="0" xfId="0" applyFont="1" applyFill="1" applyBorder="1" applyProtection="1">
      <protection hidden="1"/>
    </xf>
    <xf numFmtId="43" fontId="70" fillId="2" borderId="0" xfId="0" applyNumberFormat="1" applyFont="1" applyFill="1" applyProtection="1">
      <protection hidden="1"/>
    </xf>
    <xf numFmtId="0" fontId="71" fillId="2" borderId="0" xfId="0" applyFont="1" applyFill="1" applyProtection="1">
      <protection hidden="1"/>
    </xf>
    <xf numFmtId="165" fontId="69" fillId="2" borderId="0" xfId="0" applyNumberFormat="1" applyFont="1" applyFill="1" applyProtection="1">
      <protection hidden="1"/>
    </xf>
    <xf numFmtId="0" fontId="69" fillId="2" borderId="0" xfId="0" applyFont="1" applyFill="1" applyProtection="1">
      <protection hidden="1"/>
    </xf>
    <xf numFmtId="0" fontId="27" fillId="2" borderId="0" xfId="0" applyFont="1" applyFill="1" applyProtection="1">
      <protection hidden="1"/>
    </xf>
    <xf numFmtId="43" fontId="14" fillId="2" borderId="0" xfId="0" applyNumberFormat="1" applyFont="1" applyFill="1" applyBorder="1" applyProtection="1">
      <protection hidden="1"/>
    </xf>
    <xf numFmtId="0" fontId="72" fillId="2" borderId="0" xfId="0" applyFont="1" applyFill="1" applyBorder="1" applyAlignment="1" applyProtection="1">
      <alignment horizontal="right"/>
      <protection hidden="1"/>
    </xf>
    <xf numFmtId="0" fontId="14" fillId="2" borderId="0" xfId="0" applyFont="1" applyFill="1" applyBorder="1" applyProtection="1">
      <protection hidden="1"/>
    </xf>
    <xf numFmtId="43" fontId="73" fillId="2" borderId="0" xfId="0" applyNumberFormat="1" applyFont="1" applyFill="1" applyBorder="1" applyProtection="1">
      <protection hidden="1"/>
    </xf>
    <xf numFmtId="0" fontId="63" fillId="2" borderId="2" xfId="0" applyFont="1" applyFill="1" applyBorder="1" applyProtection="1">
      <protection hidden="1"/>
    </xf>
    <xf numFmtId="0" fontId="14" fillId="2" borderId="2" xfId="0" applyFont="1" applyFill="1" applyBorder="1" applyProtection="1">
      <protection hidden="1"/>
    </xf>
    <xf numFmtId="43" fontId="63" fillId="2" borderId="2" xfId="0" applyNumberFormat="1" applyFont="1" applyFill="1" applyBorder="1" applyProtection="1">
      <protection hidden="1"/>
    </xf>
    <xf numFmtId="43" fontId="75" fillId="3" borderId="0" xfId="0" applyNumberFormat="1" applyFont="1" applyFill="1" applyBorder="1" applyAlignment="1" applyProtection="1">
      <alignment horizontal="right"/>
      <protection hidden="1"/>
    </xf>
    <xf numFmtId="0" fontId="32" fillId="2" borderId="0" xfId="0" applyFont="1" applyFill="1" applyBorder="1" applyAlignment="1" applyProtection="1">
      <alignment vertical="center"/>
      <protection hidden="1"/>
    </xf>
    <xf numFmtId="10" fontId="14" fillId="2" borderId="0" xfId="0" applyNumberFormat="1" applyFont="1" applyFill="1" applyBorder="1" applyAlignment="1" applyProtection="1">
      <alignment horizontal="left"/>
      <protection hidden="1"/>
    </xf>
    <xf numFmtId="10" fontId="14" fillId="2" borderId="0" xfId="0" applyNumberFormat="1" applyFont="1" applyFill="1" applyBorder="1" applyProtection="1">
      <protection hidden="1"/>
    </xf>
    <xf numFmtId="0" fontId="74" fillId="3" borderId="0" xfId="0" applyFont="1" applyFill="1" applyBorder="1" applyProtection="1">
      <protection hidden="1"/>
    </xf>
    <xf numFmtId="49" fontId="77" fillId="3" borderId="0" xfId="0" applyNumberFormat="1" applyFont="1" applyFill="1" applyBorder="1" applyAlignment="1" applyProtection="1">
      <protection hidden="1"/>
    </xf>
    <xf numFmtId="0" fontId="80" fillId="3" borderId="0" xfId="0" applyFont="1" applyFill="1" applyBorder="1" applyProtection="1">
      <protection hidden="1"/>
    </xf>
    <xf numFmtId="0" fontId="80" fillId="3" borderId="0" xfId="0" applyFont="1" applyFill="1" applyProtection="1">
      <protection hidden="1"/>
    </xf>
    <xf numFmtId="0" fontId="11" fillId="2" borderId="0" xfId="0" applyNumberFormat="1" applyFont="1" applyFill="1" applyBorder="1" applyAlignment="1" applyProtection="1">
      <alignment horizontal="left" vertical="center"/>
      <protection hidden="1"/>
    </xf>
    <xf numFmtId="49" fontId="2" fillId="2" borderId="0" xfId="0" applyNumberFormat="1" applyFont="1" applyFill="1" applyBorder="1" applyAlignment="1" applyProtection="1">
      <alignment horizontal="left" vertical="center"/>
      <protection hidden="1"/>
    </xf>
    <xf numFmtId="49" fontId="4" fillId="2" borderId="0" xfId="0" applyNumberFormat="1" applyFont="1" applyFill="1" applyBorder="1" applyAlignment="1" applyProtection="1">
      <alignment horizontal="left" vertical="center"/>
      <protection hidden="1"/>
    </xf>
    <xf numFmtId="49" fontId="7" fillId="2" borderId="0" xfId="0" applyNumberFormat="1" applyFont="1" applyFill="1" applyBorder="1" applyAlignment="1" applyProtection="1">
      <alignment horizontal="left" vertical="center"/>
      <protection hidden="1"/>
    </xf>
    <xf numFmtId="49" fontId="32" fillId="2" borderId="0" xfId="0" applyNumberFormat="1" applyFont="1" applyFill="1" applyBorder="1" applyAlignment="1" applyProtection="1">
      <alignment horizontal="left" vertical="center"/>
      <protection hidden="1"/>
    </xf>
    <xf numFmtId="49" fontId="8" fillId="2" borderId="0" xfId="0" applyNumberFormat="1" applyFont="1" applyFill="1" applyBorder="1" applyAlignment="1" applyProtection="1">
      <alignment horizontal="left" vertical="center"/>
      <protection hidden="1"/>
    </xf>
    <xf numFmtId="1" fontId="2" fillId="2" borderId="0" xfId="0" applyNumberFormat="1" applyFont="1" applyFill="1" applyBorder="1" applyAlignment="1" applyProtection="1">
      <alignment horizontal="right" vertical="center"/>
      <protection hidden="1"/>
    </xf>
    <xf numFmtId="49" fontId="7" fillId="2" borderId="0" xfId="0" applyNumberFormat="1" applyFont="1" applyFill="1" applyBorder="1" applyAlignment="1" applyProtection="1">
      <alignment vertical="center"/>
      <protection hidden="1"/>
    </xf>
    <xf numFmtId="49" fontId="32" fillId="2" borderId="0" xfId="0" applyNumberFormat="1"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49" fontId="7" fillId="2" borderId="0" xfId="0" applyNumberFormat="1" applyFont="1" applyFill="1" applyBorder="1" applyAlignment="1" applyProtection="1">
      <alignment horizontal="right" vertical="center"/>
      <protection hidden="1"/>
    </xf>
    <xf numFmtId="0" fontId="2" fillId="2" borderId="0" xfId="0" applyFont="1" applyFill="1" applyBorder="1" applyAlignment="1" applyProtection="1">
      <alignment horizontal="left" vertical="center"/>
      <protection hidden="1"/>
    </xf>
    <xf numFmtId="4" fontId="74" fillId="2" borderId="0" xfId="0" applyNumberFormat="1" applyFont="1" applyFill="1" applyBorder="1" applyAlignment="1" applyProtection="1">
      <alignment vertical="center"/>
      <protection hidden="1"/>
    </xf>
    <xf numFmtId="43" fontId="11" fillId="2" borderId="0" xfId="0" applyNumberFormat="1" applyFont="1" applyFill="1" applyBorder="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43" fontId="75" fillId="2" borderId="0" xfId="0" applyNumberFormat="1" applyFont="1" applyFill="1" applyBorder="1" applyProtection="1">
      <protection hidden="1"/>
    </xf>
    <xf numFmtId="168" fontId="2" fillId="5" borderId="0" xfId="0" applyNumberFormat="1" applyFont="1" applyFill="1" applyBorder="1" applyAlignment="1" applyProtection="1">
      <alignment horizontal="center" vertical="center"/>
      <protection hidden="1"/>
    </xf>
    <xf numFmtId="1" fontId="81" fillId="5" borderId="0" xfId="0" applyNumberFormat="1" applyFont="1" applyFill="1" applyBorder="1" applyAlignment="1" applyProtection="1">
      <alignment horizontal="center" vertical="center"/>
      <protection locked="0"/>
    </xf>
    <xf numFmtId="43" fontId="85" fillId="3" borderId="0" xfId="0" applyNumberFormat="1" applyFont="1" applyFill="1" applyBorder="1" applyProtection="1">
      <protection hidden="1"/>
    </xf>
    <xf numFmtId="43" fontId="80" fillId="3" borderId="0" xfId="0" applyNumberFormat="1" applyFont="1" applyFill="1" applyBorder="1" applyProtection="1">
      <protection hidden="1"/>
    </xf>
    <xf numFmtId="0" fontId="63" fillId="2" borderId="11" xfId="0" applyFont="1" applyFill="1" applyBorder="1" applyProtection="1">
      <protection hidden="1"/>
    </xf>
    <xf numFmtId="0" fontId="14" fillId="2" borderId="11" xfId="0" applyFont="1" applyFill="1" applyBorder="1" applyProtection="1">
      <protection hidden="1"/>
    </xf>
    <xf numFmtId="43" fontId="63" fillId="2" borderId="11" xfId="0" applyNumberFormat="1" applyFont="1" applyFill="1" applyBorder="1" applyProtection="1">
      <protection hidden="1"/>
    </xf>
    <xf numFmtId="0" fontId="3" fillId="2" borderId="11" xfId="0" applyFont="1" applyFill="1" applyBorder="1" applyProtection="1">
      <protection hidden="1"/>
    </xf>
    <xf numFmtId="0" fontId="2" fillId="2" borderId="11" xfId="0" applyFont="1" applyFill="1" applyBorder="1" applyProtection="1">
      <protection hidden="1"/>
    </xf>
    <xf numFmtId="49" fontId="83" fillId="2" borderId="0" xfId="0" applyNumberFormat="1" applyFont="1" applyFill="1" applyAlignment="1" applyProtection="1">
      <alignment vertical="top" wrapText="1"/>
      <protection hidden="1"/>
    </xf>
    <xf numFmtId="9" fontId="87" fillId="2" borderId="0" xfId="0" applyNumberFormat="1" applyFont="1" applyFill="1" applyBorder="1" applyAlignment="1" applyProtection="1">
      <alignment horizontal="left"/>
      <protection hidden="1"/>
    </xf>
    <xf numFmtId="9" fontId="87" fillId="2" borderId="0" xfId="0" applyNumberFormat="1" applyFont="1" applyFill="1" applyBorder="1" applyProtection="1">
      <protection hidden="1"/>
    </xf>
    <xf numFmtId="0" fontId="80" fillId="2" borderId="0" xfId="0" applyFont="1" applyFill="1" applyBorder="1" applyProtection="1">
      <protection hidden="1"/>
    </xf>
    <xf numFmtId="0" fontId="89" fillId="2" borderId="0" xfId="0" applyFont="1" applyFill="1" applyBorder="1" applyProtection="1">
      <protection hidden="1"/>
    </xf>
    <xf numFmtId="43" fontId="90" fillId="2" borderId="0" xfId="0" applyNumberFormat="1" applyFont="1" applyFill="1" applyProtection="1">
      <protection hidden="1"/>
    </xf>
    <xf numFmtId="43" fontId="91" fillId="2" borderId="0" xfId="0" applyNumberFormat="1" applyFont="1" applyFill="1" applyAlignment="1" applyProtection="1">
      <alignment horizontal="right"/>
      <protection hidden="1"/>
    </xf>
    <xf numFmtId="0" fontId="90" fillId="2" borderId="0" xfId="0" applyFont="1" applyFill="1" applyProtection="1">
      <protection hidden="1"/>
    </xf>
    <xf numFmtId="43" fontId="90" fillId="2" borderId="0" xfId="0" applyNumberFormat="1" applyFont="1" applyFill="1" applyAlignment="1" applyProtection="1">
      <alignment horizontal="right"/>
      <protection hidden="1"/>
    </xf>
    <xf numFmtId="43" fontId="92" fillId="2" borderId="0" xfId="0" applyNumberFormat="1" applyFont="1" applyFill="1" applyAlignment="1" applyProtection="1">
      <alignment horizontal="right"/>
      <protection hidden="1"/>
    </xf>
    <xf numFmtId="165" fontId="89" fillId="2" borderId="0" xfId="0" applyNumberFormat="1" applyFont="1" applyFill="1" applyProtection="1">
      <protection hidden="1"/>
    </xf>
    <xf numFmtId="170" fontId="90" fillId="2" borderId="0" xfId="0" applyNumberFormat="1" applyFont="1" applyFill="1" applyProtection="1">
      <protection hidden="1"/>
    </xf>
    <xf numFmtId="165" fontId="90" fillId="2" borderId="0" xfId="0" applyNumberFormat="1" applyFont="1" applyFill="1" applyProtection="1">
      <protection hidden="1"/>
    </xf>
    <xf numFmtId="0" fontId="89" fillId="3" borderId="0" xfId="0" applyFont="1" applyFill="1" applyBorder="1" applyProtection="1">
      <protection hidden="1"/>
    </xf>
    <xf numFmtId="0" fontId="93" fillId="2" borderId="0" xfId="0" applyFont="1" applyFill="1" applyBorder="1" applyProtection="1">
      <protection hidden="1"/>
    </xf>
    <xf numFmtId="43" fontId="89" fillId="2" borderId="0" xfId="0" applyNumberFormat="1" applyFont="1" applyFill="1" applyBorder="1" applyAlignment="1" applyProtection="1">
      <alignment horizontal="left"/>
      <protection hidden="1"/>
    </xf>
    <xf numFmtId="49" fontId="32" fillId="2" borderId="0" xfId="0" applyNumberFormat="1" applyFont="1" applyFill="1" applyBorder="1" applyAlignment="1" applyProtection="1">
      <alignment horizontal="right" vertical="center"/>
      <protection hidden="1"/>
    </xf>
    <xf numFmtId="0" fontId="15" fillId="2" borderId="0" xfId="0" applyFont="1" applyFill="1" applyBorder="1" applyAlignment="1" applyProtection="1">
      <alignment horizontal="right"/>
      <protection hidden="1"/>
    </xf>
    <xf numFmtId="43" fontId="14" fillId="2" borderId="0" xfId="0" applyNumberFormat="1" applyFont="1" applyFill="1" applyBorder="1" applyAlignment="1" applyProtection="1">
      <alignment horizontal="right"/>
      <protection hidden="1"/>
    </xf>
    <xf numFmtId="0" fontId="0" fillId="3" borderId="0" xfId="0" applyFill="1"/>
    <xf numFmtId="0" fontId="0" fillId="0" borderId="0" xfId="0" applyFill="1"/>
    <xf numFmtId="0" fontId="98" fillId="2" borderId="0" xfId="0" applyFont="1" applyFill="1" applyBorder="1" applyAlignment="1" applyProtection="1">
      <alignment horizontal="right"/>
    </xf>
    <xf numFmtId="10" fontId="98" fillId="2" borderId="0" xfId="0" applyNumberFormat="1" applyFont="1" applyFill="1" applyBorder="1" applyAlignment="1" applyProtection="1">
      <alignment horizontal="right"/>
    </xf>
    <xf numFmtId="43" fontId="1" fillId="2" borderId="11" xfId="0" applyNumberFormat="1" applyFont="1" applyFill="1" applyBorder="1" applyAlignment="1" applyProtection="1">
      <alignment horizontal="justify"/>
    </xf>
    <xf numFmtId="43" fontId="1" fillId="2" borderId="1" xfId="0" applyNumberFormat="1" applyFont="1" applyFill="1" applyBorder="1" applyAlignment="1" applyProtection="1">
      <alignment horizontal="justify"/>
    </xf>
    <xf numFmtId="43" fontId="33" fillId="2" borderId="8" xfId="0" applyNumberFormat="1" applyFont="1" applyFill="1" applyBorder="1" applyAlignment="1" applyProtection="1">
      <alignment horizontal="justify"/>
    </xf>
    <xf numFmtId="10" fontId="1" fillId="2" borderId="0" xfId="0" applyNumberFormat="1" applyFont="1" applyFill="1" applyBorder="1" applyAlignment="1" applyProtection="1">
      <alignment horizontal="justify"/>
    </xf>
    <xf numFmtId="43" fontId="1" fillId="2" borderId="17" xfId="0" applyNumberFormat="1" applyFont="1" applyFill="1" applyBorder="1" applyAlignment="1" applyProtection="1">
      <alignment horizontal="justify"/>
    </xf>
    <xf numFmtId="2" fontId="32" fillId="2" borderId="0" xfId="0" applyNumberFormat="1" applyFont="1" applyFill="1" applyBorder="1" applyAlignment="1" applyProtection="1">
      <alignment horizontal="right" vertical="center"/>
      <protection hidden="1"/>
    </xf>
    <xf numFmtId="43" fontId="90" fillId="2" borderId="0" xfId="0" applyNumberFormat="1" applyFont="1" applyFill="1" applyBorder="1" applyProtection="1">
      <protection hidden="1"/>
    </xf>
    <xf numFmtId="0" fontId="90" fillId="2" borderId="0" xfId="0" applyFont="1" applyFill="1" applyBorder="1" applyProtection="1">
      <protection hidden="1"/>
    </xf>
    <xf numFmtId="165" fontId="89" fillId="2" borderId="0" xfId="0" applyNumberFormat="1" applyFont="1" applyFill="1" applyBorder="1" applyProtection="1">
      <protection hidden="1"/>
    </xf>
    <xf numFmtId="43" fontId="90" fillId="3" borderId="0" xfId="0" applyNumberFormat="1" applyFont="1" applyFill="1" applyBorder="1" applyProtection="1">
      <protection hidden="1"/>
    </xf>
    <xf numFmtId="0" fontId="90" fillId="3" borderId="0" xfId="0" applyFont="1" applyFill="1" applyBorder="1" applyProtection="1">
      <protection hidden="1"/>
    </xf>
    <xf numFmtId="165" fontId="89" fillId="3" borderId="0" xfId="0" applyNumberFormat="1" applyFont="1" applyFill="1" applyBorder="1" applyProtection="1">
      <protection hidden="1"/>
    </xf>
    <xf numFmtId="2" fontId="14" fillId="2" borderId="0" xfId="0" applyNumberFormat="1" applyFont="1" applyFill="1" applyBorder="1" applyAlignment="1" applyProtection="1">
      <alignment horizontal="center" vertical="center"/>
      <protection hidden="1"/>
    </xf>
    <xf numFmtId="0" fontId="103" fillId="3" borderId="0" xfId="0" applyFont="1" applyFill="1" applyBorder="1" applyAlignment="1" applyProtection="1">
      <alignment horizontal="left" vertical="center"/>
      <protection hidden="1"/>
    </xf>
    <xf numFmtId="166" fontId="103" fillId="3" borderId="0" xfId="0" applyNumberFormat="1" applyFont="1" applyFill="1" applyBorder="1" applyAlignment="1" applyProtection="1">
      <alignment horizontal="left" vertical="center"/>
      <protection hidden="1"/>
    </xf>
    <xf numFmtId="171" fontId="75" fillId="3" borderId="0" xfId="0" applyNumberFormat="1" applyFont="1" applyFill="1" applyBorder="1" applyAlignment="1" applyProtection="1">
      <alignment horizontal="center" vertical="center"/>
      <protection hidden="1"/>
    </xf>
    <xf numFmtId="0" fontId="103" fillId="2" borderId="0" xfId="0" applyFont="1" applyFill="1" applyBorder="1" applyAlignment="1" applyProtection="1">
      <alignment horizontal="left" vertical="center"/>
      <protection hidden="1"/>
    </xf>
    <xf numFmtId="0" fontId="107" fillId="2" borderId="0" xfId="0" applyFont="1" applyFill="1" applyBorder="1" applyAlignment="1" applyProtection="1">
      <alignment horizontal="left"/>
      <protection hidden="1"/>
    </xf>
    <xf numFmtId="43" fontId="108" fillId="2" borderId="0" xfId="0" applyNumberFormat="1" applyFont="1" applyFill="1" applyAlignment="1" applyProtection="1">
      <alignment horizontal="left"/>
      <protection hidden="1"/>
    </xf>
    <xf numFmtId="0" fontId="109" fillId="2" borderId="0" xfId="0" applyFont="1" applyFill="1" applyAlignment="1" applyProtection="1">
      <alignment horizontal="left"/>
      <protection hidden="1"/>
    </xf>
    <xf numFmtId="165" fontId="107" fillId="2" borderId="0" xfId="0" applyNumberFormat="1" applyFont="1" applyFill="1" applyAlignment="1" applyProtection="1">
      <alignment horizontal="left"/>
      <protection hidden="1"/>
    </xf>
    <xf numFmtId="0" fontId="107" fillId="2" borderId="0" xfId="0" applyFont="1" applyFill="1" applyAlignment="1" applyProtection="1">
      <alignment horizontal="left"/>
      <protection hidden="1"/>
    </xf>
    <xf numFmtId="0" fontId="104" fillId="2" borderId="0" xfId="0" applyFont="1" applyFill="1" applyAlignment="1" applyProtection="1">
      <alignment horizontal="left"/>
      <protection hidden="1"/>
    </xf>
    <xf numFmtId="1" fontId="63" fillId="2" borderId="24" xfId="0" applyNumberFormat="1" applyFont="1" applyFill="1" applyBorder="1" applyAlignment="1" applyProtection="1">
      <alignment horizontal="center" vertical="center"/>
      <protection hidden="1"/>
    </xf>
    <xf numFmtId="10" fontId="75" fillId="2" borderId="0" xfId="0" applyNumberFormat="1" applyFont="1" applyFill="1" applyBorder="1" applyAlignment="1" applyProtection="1">
      <alignment horizontal="left"/>
      <protection hidden="1"/>
    </xf>
    <xf numFmtId="168" fontId="110" fillId="3" borderId="0" xfId="0" applyNumberFormat="1" applyFont="1" applyFill="1" applyProtection="1">
      <protection hidden="1"/>
    </xf>
    <xf numFmtId="43" fontId="110" fillId="3" borderId="0" xfId="0" applyNumberFormat="1" applyFont="1" applyFill="1" applyProtection="1">
      <protection hidden="1"/>
    </xf>
    <xf numFmtId="43" fontId="110" fillId="2" borderId="0" xfId="0" applyNumberFormat="1" applyFont="1" applyFill="1" applyProtection="1">
      <protection hidden="1"/>
    </xf>
    <xf numFmtId="170" fontId="110" fillId="2" borderId="0" xfId="0" applyNumberFormat="1" applyFont="1" applyFill="1" applyProtection="1">
      <protection hidden="1"/>
    </xf>
    <xf numFmtId="165" fontId="110" fillId="2" borderId="0" xfId="0" applyNumberFormat="1" applyFont="1" applyFill="1" applyProtection="1">
      <protection hidden="1"/>
    </xf>
    <xf numFmtId="1" fontId="81" fillId="2" borderId="14" xfId="0" applyNumberFormat="1" applyFont="1" applyFill="1" applyBorder="1" applyAlignment="1" applyProtection="1">
      <alignment horizontal="center" vertical="center"/>
      <protection locked="0"/>
    </xf>
    <xf numFmtId="1" fontId="81" fillId="2" borderId="21" xfId="0" applyNumberFormat="1" applyFont="1" applyFill="1" applyBorder="1" applyAlignment="1" applyProtection="1">
      <alignment horizontal="center" vertical="center"/>
      <protection locked="0"/>
    </xf>
    <xf numFmtId="1" fontId="81" fillId="2" borderId="25" xfId="0" applyNumberFormat="1" applyFont="1" applyFill="1" applyBorder="1" applyAlignment="1" applyProtection="1">
      <alignment horizontal="center" vertical="center"/>
      <protection locked="0"/>
    </xf>
    <xf numFmtId="1" fontId="81" fillId="5" borderId="0" xfId="0" applyNumberFormat="1" applyFont="1" applyFill="1" applyBorder="1" applyAlignment="1" applyProtection="1">
      <alignment horizontal="right" vertical="center"/>
      <protection locked="0"/>
    </xf>
    <xf numFmtId="0" fontId="14" fillId="3" borderId="0" xfId="0" applyFont="1" applyFill="1" applyBorder="1" applyAlignment="1" applyProtection="1">
      <alignment horizontal="left"/>
      <protection hidden="1"/>
    </xf>
    <xf numFmtId="49" fontId="32" fillId="2" borderId="0" xfId="0" applyNumberFormat="1" applyFont="1" applyFill="1" applyBorder="1" applyAlignment="1" applyProtection="1">
      <alignment horizontal="center" vertical="center"/>
      <protection hidden="1"/>
    </xf>
    <xf numFmtId="0" fontId="81" fillId="5" borderId="37" xfId="0" applyNumberFormat="1" applyFont="1" applyFill="1" applyBorder="1" applyAlignment="1" applyProtection="1">
      <alignment vertical="center"/>
      <protection locked="0"/>
    </xf>
    <xf numFmtId="168" fontId="81" fillId="5" borderId="37" xfId="0" applyNumberFormat="1" applyFont="1" applyFill="1" applyBorder="1" applyAlignment="1" applyProtection="1">
      <alignment horizontal="right" vertical="center"/>
      <protection locked="0"/>
    </xf>
    <xf numFmtId="10" fontId="14" fillId="5" borderId="37" xfId="0" applyNumberFormat="1" applyFont="1" applyFill="1" applyBorder="1" applyAlignment="1" applyProtection="1">
      <alignment horizontal="right" vertical="center"/>
      <protection hidden="1"/>
    </xf>
    <xf numFmtId="43" fontId="81" fillId="5" borderId="37" xfId="0" applyNumberFormat="1" applyFont="1" applyFill="1" applyBorder="1" applyAlignment="1" applyProtection="1">
      <alignment horizontal="right" vertical="center"/>
      <protection locked="0"/>
    </xf>
    <xf numFmtId="165" fontId="81" fillId="5" borderId="37" xfId="0" applyNumberFormat="1" applyFont="1" applyFill="1" applyBorder="1" applyAlignment="1" applyProtection="1">
      <alignment horizontal="right" vertical="center"/>
      <protection locked="0"/>
    </xf>
    <xf numFmtId="10" fontId="81" fillId="5" borderId="37" xfId="0" applyNumberFormat="1" applyFont="1" applyFill="1" applyBorder="1" applyAlignment="1" applyProtection="1">
      <alignment horizontal="right" vertical="center"/>
      <protection locked="0"/>
    </xf>
    <xf numFmtId="43" fontId="14" fillId="5" borderId="37" xfId="0" applyNumberFormat="1" applyFont="1" applyFill="1" applyBorder="1" applyAlignment="1" applyProtection="1">
      <alignment horizontal="right" vertical="center"/>
      <protection hidden="1"/>
    </xf>
    <xf numFmtId="0" fontId="111" fillId="3" borderId="0" xfId="0" applyFont="1" applyFill="1" applyBorder="1" applyAlignment="1" applyProtection="1">
      <alignment horizontal="right"/>
      <protection hidden="1"/>
    </xf>
    <xf numFmtId="49" fontId="111" fillId="3" borderId="35" xfId="0" applyNumberFormat="1" applyFont="1" applyFill="1" applyBorder="1" applyAlignment="1" applyProtection="1">
      <alignment horizontal="left"/>
      <protection hidden="1"/>
    </xf>
    <xf numFmtId="0" fontId="112" fillId="3" borderId="0" xfId="0" applyFont="1" applyFill="1" applyBorder="1" applyProtection="1">
      <protection hidden="1"/>
    </xf>
    <xf numFmtId="43" fontId="113" fillId="3" borderId="0" xfId="0" applyNumberFormat="1" applyFont="1" applyFill="1" applyProtection="1">
      <protection hidden="1"/>
    </xf>
    <xf numFmtId="0" fontId="113" fillId="3" borderId="0" xfId="0" applyFont="1" applyFill="1" applyProtection="1">
      <protection hidden="1"/>
    </xf>
    <xf numFmtId="165" fontId="112" fillId="3" borderId="0" xfId="0" applyNumberFormat="1" applyFont="1" applyFill="1" applyProtection="1">
      <protection hidden="1"/>
    </xf>
    <xf numFmtId="0" fontId="112" fillId="3" borderId="0" xfId="0" applyFont="1" applyFill="1" applyProtection="1">
      <protection hidden="1"/>
    </xf>
    <xf numFmtId="49" fontId="111" fillId="3" borderId="0" xfId="0" applyNumberFormat="1" applyFont="1" applyFill="1" applyBorder="1" applyAlignment="1" applyProtection="1">
      <protection hidden="1"/>
    </xf>
    <xf numFmtId="49" fontId="111" fillId="3" borderId="0" xfId="0" applyNumberFormat="1" applyFont="1" applyFill="1" applyBorder="1" applyAlignment="1" applyProtection="1">
      <alignment horizontal="left"/>
      <protection hidden="1"/>
    </xf>
    <xf numFmtId="0" fontId="94" fillId="6" borderId="38" xfId="2" applyFont="1" applyFill="1" applyBorder="1" applyAlignment="1" applyProtection="1">
      <protection hidden="1"/>
    </xf>
    <xf numFmtId="0" fontId="94" fillId="6" borderId="38" xfId="2" applyFont="1" applyFill="1" applyBorder="1" applyProtection="1">
      <protection hidden="1"/>
    </xf>
    <xf numFmtId="0" fontId="13" fillId="2" borderId="33" xfId="0" applyFont="1" applyFill="1" applyBorder="1" applyAlignment="1" applyProtection="1">
      <alignment horizontal="center" vertical="center"/>
      <protection hidden="1"/>
    </xf>
    <xf numFmtId="1" fontId="81" fillId="2" borderId="13" xfId="0" applyNumberFormat="1"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hidden="1"/>
    </xf>
    <xf numFmtId="43" fontId="86" fillId="3" borderId="0" xfId="0" applyNumberFormat="1" applyFont="1" applyFill="1" applyBorder="1" applyProtection="1">
      <protection hidden="1"/>
    </xf>
    <xf numFmtId="0" fontId="65" fillId="4" borderId="48" xfId="0" applyFont="1" applyFill="1" applyBorder="1" applyAlignment="1" applyProtection="1">
      <alignment horizontal="center" vertical="center"/>
      <protection hidden="1"/>
    </xf>
    <xf numFmtId="0" fontId="65" fillId="4" borderId="49" xfId="0" applyFont="1" applyFill="1" applyBorder="1" applyAlignment="1" applyProtection="1">
      <alignment horizontal="center" vertical="center"/>
      <protection hidden="1"/>
    </xf>
    <xf numFmtId="0" fontId="65" fillId="4" borderId="49" xfId="0" applyFont="1" applyFill="1" applyBorder="1" applyAlignment="1" applyProtection="1">
      <alignment vertical="center"/>
      <protection hidden="1"/>
    </xf>
    <xf numFmtId="0" fontId="65" fillId="4" borderId="51" xfId="0" applyFont="1" applyFill="1" applyBorder="1" applyAlignment="1" applyProtection="1">
      <alignment horizontal="left" vertical="center"/>
      <protection hidden="1"/>
    </xf>
    <xf numFmtId="173" fontId="29" fillId="2" borderId="0" xfId="0" applyNumberFormat="1" applyFont="1" applyFill="1" applyAlignment="1" applyProtection="1">
      <alignment horizontal="right"/>
    </xf>
    <xf numFmtId="173" fontId="31" fillId="2" borderId="0" xfId="0" applyNumberFormat="1" applyFont="1" applyFill="1" applyAlignment="1" applyProtection="1">
      <alignment horizontal="right"/>
    </xf>
    <xf numFmtId="173" fontId="1" fillId="2" borderId="10" xfId="0" applyNumberFormat="1" applyFont="1" applyFill="1" applyBorder="1" applyProtection="1"/>
    <xf numFmtId="173" fontId="1" fillId="2" borderId="7" xfId="0" applyNumberFormat="1" applyFont="1" applyFill="1" applyBorder="1" applyProtection="1"/>
    <xf numFmtId="173" fontId="1" fillId="2" borderId="6" xfId="0" applyNumberFormat="1" applyFont="1" applyFill="1" applyBorder="1" applyProtection="1"/>
    <xf numFmtId="173" fontId="1" fillId="2" borderId="12" xfId="0" applyNumberFormat="1" applyFont="1" applyFill="1" applyBorder="1" applyProtection="1"/>
    <xf numFmtId="173" fontId="1" fillId="2" borderId="14" xfId="0" applyNumberFormat="1" applyFont="1" applyFill="1" applyBorder="1" applyProtection="1"/>
    <xf numFmtId="173" fontId="1" fillId="2" borderId="13" xfId="0" applyNumberFormat="1" applyFont="1" applyFill="1" applyBorder="1" applyProtection="1"/>
    <xf numFmtId="173" fontId="27" fillId="2" borderId="4" xfId="0" applyNumberFormat="1" applyFont="1" applyFill="1" applyBorder="1" applyProtection="1"/>
    <xf numFmtId="0" fontId="114" fillId="2" borderId="0" xfId="0" applyFont="1" applyFill="1" applyAlignment="1" applyProtection="1">
      <alignment horizontal="left"/>
    </xf>
    <xf numFmtId="0" fontId="114" fillId="2" borderId="0" xfId="0" applyFont="1" applyFill="1" applyBorder="1" applyAlignment="1" applyProtection="1">
      <alignment horizontal="left"/>
    </xf>
    <xf numFmtId="0" fontId="114" fillId="2" borderId="0" xfId="0" applyFont="1" applyFill="1" applyProtection="1"/>
    <xf numFmtId="0" fontId="46" fillId="5" borderId="52" xfId="0" applyFont="1" applyFill="1" applyBorder="1" applyAlignment="1" applyProtection="1">
      <alignment horizontal="left"/>
    </xf>
    <xf numFmtId="164" fontId="30" fillId="5" borderId="53" xfId="0" applyNumberFormat="1" applyFont="1" applyFill="1" applyBorder="1" applyProtection="1"/>
    <xf numFmtId="0" fontId="46" fillId="5" borderId="54" xfId="0" applyFont="1" applyFill="1" applyBorder="1" applyProtection="1"/>
    <xf numFmtId="164" fontId="30" fillId="5" borderId="55" xfId="0" applyNumberFormat="1" applyFont="1" applyFill="1" applyBorder="1" applyProtection="1"/>
    <xf numFmtId="0" fontId="46" fillId="5" borderId="54" xfId="0" applyFont="1" applyFill="1" applyBorder="1" applyAlignment="1" applyProtection="1">
      <alignment horizontal="left"/>
    </xf>
    <xf numFmtId="0" fontId="49" fillId="5" borderId="56" xfId="0" applyFont="1" applyFill="1" applyBorder="1" applyAlignment="1" applyProtection="1">
      <alignment horizontal="left"/>
    </xf>
    <xf numFmtId="0" fontId="38" fillId="5" borderId="57" xfId="0" applyFont="1" applyFill="1" applyBorder="1" applyProtection="1"/>
    <xf numFmtId="0" fontId="51" fillId="5" borderId="56" xfId="0" applyFont="1" applyFill="1" applyBorder="1" applyAlignment="1" applyProtection="1">
      <alignment horizontal="left"/>
    </xf>
    <xf numFmtId="164" fontId="44" fillId="5" borderId="57" xfId="0" applyNumberFormat="1" applyFont="1" applyFill="1" applyBorder="1" applyAlignment="1" applyProtection="1">
      <alignment horizontal="justify"/>
    </xf>
    <xf numFmtId="0" fontId="44" fillId="5" borderId="56" xfId="0" applyFont="1" applyFill="1" applyBorder="1" applyAlignment="1" applyProtection="1">
      <alignment horizontal="left"/>
    </xf>
    <xf numFmtId="164" fontId="53" fillId="5" borderId="57" xfId="0" applyNumberFormat="1" applyFont="1" applyFill="1" applyBorder="1" applyAlignment="1" applyProtection="1">
      <alignment horizontal="justify"/>
    </xf>
    <xf numFmtId="0" fontId="55" fillId="5" borderId="56" xfId="0" applyFont="1" applyFill="1" applyBorder="1" applyAlignment="1" applyProtection="1">
      <alignment horizontal="left"/>
    </xf>
    <xf numFmtId="164" fontId="56" fillId="5" borderId="57" xfId="0" applyNumberFormat="1" applyFont="1" applyFill="1" applyBorder="1" applyAlignment="1" applyProtection="1">
      <alignment horizontal="justify"/>
    </xf>
    <xf numFmtId="0" fontId="38" fillId="5" borderId="56" xfId="0" applyFont="1" applyFill="1" applyBorder="1" applyAlignment="1" applyProtection="1">
      <alignment horizontal="left"/>
    </xf>
    <xf numFmtId="164" fontId="57" fillId="5" borderId="57" xfId="0" applyNumberFormat="1" applyFont="1" applyFill="1" applyBorder="1" applyAlignment="1" applyProtection="1">
      <alignment horizontal="justify"/>
    </xf>
    <xf numFmtId="164" fontId="60" fillId="5" borderId="57" xfId="0" applyNumberFormat="1" applyFont="1" applyFill="1" applyBorder="1" applyAlignment="1" applyProtection="1">
      <alignment horizontal="justify"/>
    </xf>
    <xf numFmtId="0" fontId="106" fillId="2" borderId="0" xfId="0" applyFont="1" applyFill="1" applyBorder="1" applyProtection="1"/>
    <xf numFmtId="0" fontId="106" fillId="3" borderId="0" xfId="0" applyFont="1" applyFill="1" applyBorder="1" applyProtection="1"/>
    <xf numFmtId="0" fontId="1" fillId="3" borderId="0" xfId="0" applyFont="1" applyFill="1" applyAlignment="1" applyProtection="1">
      <alignment vertical="top" wrapText="1"/>
    </xf>
    <xf numFmtId="0" fontId="1" fillId="3" borderId="62" xfId="0" applyFont="1" applyFill="1" applyBorder="1" applyAlignment="1" applyProtection="1">
      <alignment vertical="top" wrapText="1"/>
    </xf>
    <xf numFmtId="170" fontId="92" fillId="2" borderId="0" xfId="0" applyNumberFormat="1" applyFont="1" applyFill="1" applyAlignment="1" applyProtection="1">
      <alignment horizontal="left" vertical="center"/>
      <protection hidden="1"/>
    </xf>
    <xf numFmtId="49" fontId="32" fillId="2" borderId="0" xfId="0" applyNumberFormat="1" applyFont="1" applyFill="1" applyBorder="1" applyAlignment="1" applyProtection="1">
      <alignment horizontal="right" vertical="center"/>
      <protection hidden="1"/>
    </xf>
    <xf numFmtId="168" fontId="81" fillId="5" borderId="0" xfId="0" applyNumberFormat="1" applyFont="1" applyFill="1" applyBorder="1" applyAlignment="1" applyProtection="1">
      <alignment horizontal="left" vertical="center"/>
      <protection locked="0"/>
    </xf>
    <xf numFmtId="168" fontId="81" fillId="5" borderId="0" xfId="0" applyNumberFormat="1" applyFont="1" applyFill="1" applyBorder="1" applyAlignment="1" applyProtection="1">
      <alignment horizontal="right" vertical="center"/>
      <protection locked="0"/>
    </xf>
    <xf numFmtId="0" fontId="10" fillId="5" borderId="39" xfId="0" applyFont="1" applyFill="1" applyBorder="1" applyAlignment="1" applyProtection="1">
      <alignment horizontal="center" vertical="center"/>
      <protection hidden="1"/>
    </xf>
    <xf numFmtId="0" fontId="10" fillId="5" borderId="40" xfId="0" applyFont="1" applyFill="1" applyBorder="1" applyAlignment="1" applyProtection="1">
      <alignment horizontal="center" vertical="center"/>
      <protection hidden="1"/>
    </xf>
    <xf numFmtId="0" fontId="10" fillId="5" borderId="41" xfId="0" applyFont="1" applyFill="1" applyBorder="1" applyAlignment="1" applyProtection="1">
      <alignment horizontal="center" vertical="center"/>
      <protection hidden="1"/>
    </xf>
    <xf numFmtId="0" fontId="14" fillId="5" borderId="18" xfId="0" applyFont="1" applyFill="1" applyBorder="1" applyAlignment="1" applyProtection="1">
      <alignment horizontal="center" vertical="center" textRotation="90"/>
      <protection hidden="1"/>
    </xf>
    <xf numFmtId="43" fontId="81" fillId="5" borderId="0" xfId="0" applyNumberFormat="1" applyFont="1" applyFill="1" applyBorder="1" applyAlignment="1" applyProtection="1">
      <alignment horizontal="right" vertical="center"/>
      <protection locked="0"/>
    </xf>
    <xf numFmtId="2" fontId="32" fillId="2" borderId="0" xfId="0" applyNumberFormat="1" applyFont="1" applyFill="1" applyBorder="1" applyAlignment="1" applyProtection="1">
      <alignment horizontal="right" vertical="center"/>
      <protection hidden="1"/>
    </xf>
    <xf numFmtId="43" fontId="64" fillId="5" borderId="0" xfId="0" applyNumberFormat="1" applyFont="1" applyFill="1" applyAlignment="1" applyProtection="1">
      <alignment horizontal="right" vertical="center"/>
      <protection hidden="1"/>
    </xf>
    <xf numFmtId="43" fontId="14" fillId="5" borderId="0" xfId="0" applyNumberFormat="1" applyFont="1" applyFill="1" applyBorder="1" applyAlignment="1" applyProtection="1">
      <alignment horizontal="right" vertical="center"/>
      <protection hidden="1"/>
    </xf>
    <xf numFmtId="0" fontId="79" fillId="2" borderId="0" xfId="0" applyFont="1" applyFill="1" applyBorder="1" applyAlignment="1" applyProtection="1">
      <alignment horizontal="right" vertical="center"/>
      <protection hidden="1"/>
    </xf>
    <xf numFmtId="43" fontId="64" fillId="5" borderId="0" xfId="0" applyNumberFormat="1" applyFont="1" applyFill="1" applyBorder="1" applyAlignment="1" applyProtection="1">
      <alignment horizontal="right" vertical="center"/>
      <protection hidden="1"/>
    </xf>
    <xf numFmtId="10" fontId="81" fillId="5" borderId="0" xfId="0" applyNumberFormat="1" applyFont="1" applyFill="1" applyBorder="1" applyAlignment="1" applyProtection="1">
      <alignment horizontal="right" vertical="center"/>
      <protection locked="0"/>
    </xf>
    <xf numFmtId="43" fontId="81" fillId="5" borderId="0" xfId="0" applyNumberFormat="1" applyFont="1" applyFill="1" applyBorder="1" applyAlignment="1" applyProtection="1">
      <alignment horizontal="center" vertical="center"/>
      <protection locked="0"/>
    </xf>
    <xf numFmtId="49" fontId="74" fillId="3" borderId="0" xfId="0" applyNumberFormat="1" applyFont="1" applyFill="1" applyBorder="1" applyAlignment="1" applyProtection="1">
      <alignment horizontal="right"/>
      <protection hidden="1"/>
    </xf>
    <xf numFmtId="4" fontId="75" fillId="3" borderId="0" xfId="0" applyNumberFormat="1" applyFont="1" applyFill="1" applyBorder="1" applyAlignment="1" applyProtection="1">
      <alignment horizontal="right"/>
      <protection hidden="1"/>
    </xf>
    <xf numFmtId="49" fontId="77" fillId="3" borderId="0" xfId="0" applyNumberFormat="1" applyFont="1" applyFill="1" applyBorder="1" applyAlignment="1" applyProtection="1">
      <alignment horizontal="right"/>
      <protection hidden="1"/>
    </xf>
    <xf numFmtId="49" fontId="88" fillId="2" borderId="0" xfId="0" applyNumberFormat="1" applyFont="1" applyFill="1" applyBorder="1" applyAlignment="1" applyProtection="1">
      <alignment horizontal="left" vertical="top" wrapText="1"/>
      <protection hidden="1"/>
    </xf>
    <xf numFmtId="0" fontId="14" fillId="2" borderId="0" xfId="0" applyFont="1" applyFill="1" applyBorder="1" applyAlignment="1" applyProtection="1">
      <alignment horizontal="left"/>
      <protection hidden="1"/>
    </xf>
    <xf numFmtId="43" fontId="14" fillId="2" borderId="0" xfId="0" applyNumberFormat="1" applyFont="1" applyFill="1" applyBorder="1" applyAlignment="1" applyProtection="1">
      <alignment horizontal="right"/>
      <protection hidden="1"/>
    </xf>
    <xf numFmtId="0" fontId="27" fillId="5" borderId="0" xfId="0" applyFont="1" applyFill="1" applyBorder="1" applyAlignment="1" applyProtection="1">
      <alignment horizontal="center"/>
      <protection hidden="1"/>
    </xf>
    <xf numFmtId="0" fontId="3" fillId="5" borderId="42" xfId="0" applyFont="1" applyFill="1" applyBorder="1" applyAlignment="1" applyProtection="1">
      <alignment horizontal="left"/>
      <protection hidden="1"/>
    </xf>
    <xf numFmtId="0" fontId="3" fillId="5" borderId="43" xfId="0" applyFont="1" applyFill="1" applyBorder="1" applyAlignment="1" applyProtection="1">
      <alignment horizontal="left"/>
      <protection hidden="1"/>
    </xf>
    <xf numFmtId="0" fontId="3" fillId="5" borderId="44" xfId="0" applyFont="1" applyFill="1" applyBorder="1" applyAlignment="1" applyProtection="1">
      <alignment horizontal="left"/>
      <protection hidden="1"/>
    </xf>
    <xf numFmtId="0" fontId="65" fillId="4" borderId="50" xfId="0" applyFont="1" applyFill="1" applyBorder="1" applyAlignment="1" applyProtection="1">
      <alignment horizontal="left" vertical="center"/>
      <protection hidden="1"/>
    </xf>
    <xf numFmtId="0" fontId="65" fillId="4" borderId="51" xfId="0" applyFont="1" applyFill="1" applyBorder="1" applyAlignment="1" applyProtection="1">
      <alignment horizontal="left" vertical="center"/>
      <protection hidden="1"/>
    </xf>
    <xf numFmtId="0" fontId="65" fillId="4" borderId="30" xfId="0" applyFont="1" applyFill="1" applyBorder="1" applyAlignment="1" applyProtection="1">
      <alignment horizontal="left" vertical="center"/>
      <protection hidden="1"/>
    </xf>
    <xf numFmtId="49" fontId="82" fillId="2" borderId="6" xfId="0" applyNumberFormat="1" applyFont="1" applyFill="1" applyBorder="1" applyAlignment="1" applyProtection="1">
      <alignment horizontal="left" vertical="center"/>
      <protection locked="0"/>
    </xf>
    <xf numFmtId="49" fontId="82" fillId="2" borderId="9" xfId="0" applyNumberFormat="1" applyFont="1" applyFill="1" applyBorder="1" applyAlignment="1" applyProtection="1">
      <alignment horizontal="left" vertical="center"/>
      <protection locked="0"/>
    </xf>
    <xf numFmtId="49" fontId="82" fillId="2" borderId="1" xfId="0" applyNumberFormat="1" applyFont="1" applyFill="1" applyBorder="1" applyAlignment="1" applyProtection="1">
      <alignment horizontal="left" vertical="center"/>
      <protection locked="0"/>
    </xf>
    <xf numFmtId="49" fontId="82" fillId="2" borderId="15" xfId="0" applyNumberFormat="1" applyFont="1" applyFill="1" applyBorder="1" applyAlignment="1" applyProtection="1">
      <alignment horizontal="left" vertical="center"/>
      <protection locked="0"/>
    </xf>
    <xf numFmtId="0" fontId="14" fillId="5" borderId="19" xfId="0" applyFont="1" applyFill="1" applyBorder="1" applyAlignment="1" applyProtection="1">
      <alignment horizontal="center" vertical="center" textRotation="90"/>
      <protection hidden="1"/>
    </xf>
    <xf numFmtId="49" fontId="82" fillId="2" borderId="7" xfId="0" applyNumberFormat="1" applyFont="1" applyFill="1" applyBorder="1" applyAlignment="1" applyProtection="1">
      <alignment horizontal="left" vertical="center"/>
      <protection locked="0"/>
    </xf>
    <xf numFmtId="49" fontId="82" fillId="2" borderId="8" xfId="0" applyNumberFormat="1" applyFont="1" applyFill="1" applyBorder="1" applyAlignment="1" applyProtection="1">
      <alignment horizontal="left" vertical="center"/>
      <protection locked="0"/>
    </xf>
    <xf numFmtId="49" fontId="82" fillId="2" borderId="17" xfId="0" applyNumberFormat="1" applyFont="1" applyFill="1" applyBorder="1" applyAlignment="1" applyProtection="1">
      <alignment horizontal="left" vertical="center"/>
      <protection locked="0"/>
    </xf>
    <xf numFmtId="49" fontId="82" fillId="2" borderId="28" xfId="0" applyNumberFormat="1" applyFont="1" applyFill="1" applyBorder="1" applyAlignment="1" applyProtection="1">
      <alignment horizontal="left" vertical="center"/>
      <protection locked="0"/>
    </xf>
    <xf numFmtId="0" fontId="76" fillId="2" borderId="0" xfId="0" applyFont="1" applyFill="1" applyBorder="1" applyAlignment="1" applyProtection="1">
      <alignment horizontal="right" vertical="center"/>
      <protection hidden="1"/>
    </xf>
    <xf numFmtId="49" fontId="111" fillId="3" borderId="36" xfId="0" applyNumberFormat="1" applyFont="1" applyFill="1" applyBorder="1" applyAlignment="1" applyProtection="1">
      <alignment horizontal="left"/>
      <protection hidden="1"/>
    </xf>
    <xf numFmtId="49" fontId="111" fillId="3" borderId="0" xfId="0" applyNumberFormat="1" applyFont="1" applyFill="1" applyBorder="1" applyAlignment="1" applyProtection="1">
      <alignment horizontal="left"/>
      <protection hidden="1"/>
    </xf>
    <xf numFmtId="49" fontId="111" fillId="3" borderId="37" xfId="0" applyNumberFormat="1" applyFont="1" applyFill="1" applyBorder="1" applyAlignment="1" applyProtection="1">
      <alignment horizontal="left"/>
      <protection hidden="1"/>
    </xf>
    <xf numFmtId="0" fontId="81" fillId="5" borderId="0" xfId="0" applyNumberFormat="1" applyFont="1" applyFill="1" applyBorder="1" applyAlignment="1" applyProtection="1">
      <alignment horizontal="left" vertical="center"/>
      <protection locked="0"/>
    </xf>
    <xf numFmtId="0" fontId="111" fillId="3" borderId="36" xfId="0" applyNumberFormat="1" applyFont="1" applyFill="1" applyBorder="1" applyAlignment="1" applyProtection="1">
      <alignment horizontal="left"/>
      <protection hidden="1"/>
    </xf>
    <xf numFmtId="0" fontId="111" fillId="3" borderId="0" xfId="0" applyNumberFormat="1" applyFont="1" applyFill="1" applyBorder="1" applyAlignment="1" applyProtection="1">
      <alignment horizontal="left"/>
      <protection hidden="1"/>
    </xf>
    <xf numFmtId="0" fontId="111" fillId="3" borderId="37" xfId="0" applyNumberFormat="1" applyFont="1" applyFill="1" applyBorder="1" applyAlignment="1" applyProtection="1">
      <alignment horizontal="left"/>
      <protection hidden="1"/>
    </xf>
    <xf numFmtId="0" fontId="81" fillId="5" borderId="37" xfId="0" applyNumberFormat="1" applyFont="1" applyFill="1" applyBorder="1" applyAlignment="1" applyProtection="1">
      <alignment horizontal="left" vertical="center"/>
      <protection locked="0"/>
    </xf>
    <xf numFmtId="0" fontId="14" fillId="3" borderId="0" xfId="0" applyFont="1" applyFill="1" applyBorder="1" applyAlignment="1" applyProtection="1">
      <alignment horizontal="right"/>
      <protection hidden="1"/>
    </xf>
    <xf numFmtId="172" fontId="14" fillId="3" borderId="0" xfId="0" applyNumberFormat="1" applyFont="1" applyFill="1" applyBorder="1" applyAlignment="1" applyProtection="1">
      <alignment horizontal="left"/>
      <protection hidden="1"/>
    </xf>
    <xf numFmtId="166" fontId="81" fillId="5" borderId="0" xfId="0" applyNumberFormat="1" applyFont="1" applyFill="1" applyBorder="1" applyAlignment="1" applyProtection="1">
      <alignment horizontal="left" vertical="center"/>
      <protection locked="0"/>
    </xf>
    <xf numFmtId="166" fontId="81" fillId="5" borderId="37" xfId="0" applyNumberFormat="1" applyFont="1" applyFill="1" applyBorder="1" applyAlignment="1" applyProtection="1">
      <alignment horizontal="left" vertical="center"/>
      <protection locked="0"/>
    </xf>
    <xf numFmtId="0" fontId="111" fillId="2" borderId="34" xfId="0" applyFont="1" applyFill="1" applyBorder="1" applyAlignment="1" applyProtection="1">
      <alignment horizontal="left"/>
      <protection hidden="1"/>
    </xf>
    <xf numFmtId="0" fontId="14" fillId="5" borderId="42" xfId="0" applyFont="1" applyFill="1" applyBorder="1" applyAlignment="1" applyProtection="1">
      <alignment horizontal="left"/>
      <protection hidden="1"/>
    </xf>
    <xf numFmtId="0" fontId="14" fillId="5" borderId="43" xfId="0" applyFont="1" applyFill="1" applyBorder="1" applyAlignment="1" applyProtection="1">
      <alignment horizontal="left"/>
      <protection hidden="1"/>
    </xf>
    <xf numFmtId="14" fontId="14" fillId="5" borderId="43" xfId="0" applyNumberFormat="1" applyFont="1" applyFill="1" applyBorder="1" applyAlignment="1" applyProtection="1">
      <protection hidden="1"/>
    </xf>
    <xf numFmtId="0" fontId="78" fillId="5" borderId="43" xfId="0" applyFont="1" applyFill="1" applyBorder="1" applyAlignment="1" applyProtection="1">
      <alignment horizontal="left"/>
      <protection hidden="1"/>
    </xf>
    <xf numFmtId="0" fontId="78" fillId="5" borderId="44" xfId="0" applyFont="1" applyFill="1" applyBorder="1" applyAlignment="1" applyProtection="1">
      <alignment horizontal="left"/>
      <protection hidden="1"/>
    </xf>
    <xf numFmtId="0" fontId="14" fillId="5" borderId="45" xfId="0" applyFont="1" applyFill="1" applyBorder="1" applyAlignment="1" applyProtection="1">
      <alignment horizontal="left"/>
      <protection hidden="1"/>
    </xf>
    <xf numFmtId="0" fontId="14" fillId="5" borderId="46" xfId="0" applyFont="1" applyFill="1" applyBorder="1" applyAlignment="1" applyProtection="1">
      <alignment horizontal="left"/>
      <protection hidden="1"/>
    </xf>
    <xf numFmtId="0" fontId="14" fillId="5" borderId="47" xfId="0" applyFont="1" applyFill="1" applyBorder="1" applyAlignment="1" applyProtection="1">
      <alignment horizontal="left"/>
      <protection hidden="1"/>
    </xf>
    <xf numFmtId="49" fontId="82" fillId="2" borderId="22" xfId="0" applyNumberFormat="1" applyFont="1" applyFill="1" applyBorder="1" applyAlignment="1" applyProtection="1">
      <alignment horizontal="left" vertical="center"/>
      <protection locked="0"/>
    </xf>
    <xf numFmtId="49" fontId="82" fillId="2" borderId="23" xfId="0" applyNumberFormat="1" applyFont="1" applyFill="1" applyBorder="1" applyAlignment="1" applyProtection="1">
      <alignment horizontal="left" vertical="center"/>
      <protection locked="0"/>
    </xf>
    <xf numFmtId="49" fontId="82" fillId="2" borderId="2" xfId="0" applyNumberFormat="1" applyFont="1" applyFill="1" applyBorder="1" applyAlignment="1" applyProtection="1">
      <alignment horizontal="left" vertical="center"/>
      <protection locked="0"/>
    </xf>
    <xf numFmtId="49" fontId="82" fillId="2" borderId="26" xfId="0" applyNumberFormat="1" applyFont="1" applyFill="1" applyBorder="1" applyAlignment="1" applyProtection="1">
      <alignment horizontal="left" vertical="center"/>
      <protection locked="0"/>
    </xf>
    <xf numFmtId="49" fontId="82" fillId="2" borderId="32" xfId="0" applyNumberFormat="1" applyFont="1" applyFill="1" applyBorder="1" applyAlignment="1" applyProtection="1">
      <alignment horizontal="left" vertical="center"/>
      <protection locked="0"/>
    </xf>
    <xf numFmtId="166" fontId="103" fillId="3" borderId="0" xfId="0" applyNumberFormat="1" applyFont="1" applyFill="1" applyBorder="1" applyAlignment="1" applyProtection="1">
      <alignment horizontal="left" vertical="center"/>
      <protection hidden="1"/>
    </xf>
    <xf numFmtId="0" fontId="103" fillId="3" borderId="0" xfId="0" applyFont="1" applyFill="1" applyBorder="1" applyAlignment="1" applyProtection="1">
      <alignment horizontal="left" vertical="center"/>
      <protection hidden="1"/>
    </xf>
    <xf numFmtId="0" fontId="21" fillId="5" borderId="39" xfId="0" applyFont="1" applyFill="1" applyBorder="1" applyAlignment="1" applyProtection="1">
      <alignment horizontal="left" vertical="center" wrapText="1"/>
    </xf>
    <xf numFmtId="0" fontId="100" fillId="5" borderId="40" xfId="0" applyFont="1" applyFill="1" applyBorder="1" applyAlignment="1" applyProtection="1">
      <alignment horizontal="left" vertical="center" wrapText="1"/>
    </xf>
    <xf numFmtId="0" fontId="100" fillId="5" borderId="41" xfId="0" applyFont="1" applyFill="1" applyBorder="1" applyAlignment="1" applyProtection="1">
      <alignment horizontal="left" vertical="center" wrapText="1"/>
    </xf>
    <xf numFmtId="0" fontId="105" fillId="5" borderId="39" xfId="0" applyFont="1" applyFill="1" applyBorder="1" applyAlignment="1" applyProtection="1">
      <alignment horizontal="center" vertical="center" wrapText="1"/>
    </xf>
    <xf numFmtId="0" fontId="105" fillId="5" borderId="40" xfId="0" applyFont="1" applyFill="1" applyBorder="1" applyAlignment="1" applyProtection="1">
      <alignment horizontal="center" vertical="center" wrapText="1"/>
    </xf>
    <xf numFmtId="0" fontId="105" fillId="5" borderId="41" xfId="0" applyFont="1" applyFill="1" applyBorder="1" applyAlignment="1" applyProtection="1">
      <alignment horizontal="center" vertical="center" wrapText="1"/>
    </xf>
    <xf numFmtId="0" fontId="45" fillId="2" borderId="0" xfId="0" applyFont="1" applyFill="1" applyAlignment="1" applyProtection="1">
      <alignment horizontal="left" wrapText="1"/>
    </xf>
    <xf numFmtId="0" fontId="30" fillId="5" borderId="39" xfId="0" applyFont="1" applyFill="1" applyBorder="1" applyAlignment="1" applyProtection="1">
      <alignment horizontal="left" wrapText="1"/>
    </xf>
    <xf numFmtId="0" fontId="30" fillId="5" borderId="40" xfId="0" applyFont="1" applyFill="1" applyBorder="1" applyAlignment="1" applyProtection="1">
      <alignment horizontal="left" wrapText="1"/>
    </xf>
    <xf numFmtId="0" fontId="30" fillId="5" borderId="41" xfId="0" applyFont="1" applyFill="1" applyBorder="1" applyAlignment="1" applyProtection="1">
      <alignment horizontal="left" wrapText="1"/>
    </xf>
    <xf numFmtId="0" fontId="47" fillId="2" borderId="10" xfId="0" applyFont="1" applyFill="1" applyBorder="1" applyAlignment="1" applyProtection="1">
      <alignment horizontal="center"/>
    </xf>
    <xf numFmtId="0" fontId="47" fillId="2" borderId="11" xfId="0" applyFont="1" applyFill="1" applyBorder="1" applyAlignment="1" applyProtection="1">
      <alignment horizontal="center"/>
    </xf>
    <xf numFmtId="0" fontId="47" fillId="2" borderId="20" xfId="0" applyFont="1" applyFill="1" applyBorder="1" applyAlignment="1" applyProtection="1">
      <alignment horizontal="center"/>
    </xf>
    <xf numFmtId="0" fontId="99" fillId="5" borderId="58" xfId="0" applyFont="1" applyFill="1" applyBorder="1" applyAlignment="1" applyProtection="1">
      <alignment horizontal="left"/>
    </xf>
    <xf numFmtId="0" fontId="99" fillId="5" borderId="59" xfId="0" applyFont="1" applyFill="1" applyBorder="1" applyAlignment="1" applyProtection="1">
      <alignment horizontal="left"/>
    </xf>
    <xf numFmtId="0" fontId="1" fillId="5" borderId="42" xfId="0" applyFont="1" applyFill="1" applyBorder="1" applyAlignment="1" applyProtection="1">
      <alignment horizontal="left" wrapText="1"/>
    </xf>
    <xf numFmtId="0" fontId="1" fillId="5" borderId="44" xfId="0" applyFont="1" applyFill="1" applyBorder="1" applyAlignment="1" applyProtection="1">
      <alignment horizontal="left" wrapText="1"/>
    </xf>
    <xf numFmtId="0" fontId="1" fillId="5" borderId="62" xfId="0" applyFont="1" applyFill="1" applyBorder="1" applyAlignment="1" applyProtection="1">
      <alignment horizontal="left" wrapText="1"/>
    </xf>
    <xf numFmtId="0" fontId="1" fillId="5" borderId="63" xfId="0" applyFont="1" applyFill="1" applyBorder="1" applyAlignment="1" applyProtection="1">
      <alignment horizontal="left" wrapText="1"/>
    </xf>
    <xf numFmtId="0" fontId="1" fillId="5" borderId="45" xfId="0" applyFont="1" applyFill="1" applyBorder="1" applyAlignment="1" applyProtection="1">
      <alignment horizontal="left" wrapText="1"/>
    </xf>
    <xf numFmtId="0" fontId="1" fillId="5" borderId="47" xfId="0" applyFont="1" applyFill="1" applyBorder="1" applyAlignment="1" applyProtection="1">
      <alignment horizontal="left" wrapText="1"/>
    </xf>
    <xf numFmtId="0" fontId="10" fillId="2" borderId="16" xfId="0" applyFont="1" applyFill="1" applyBorder="1" applyAlignment="1" applyProtection="1">
      <alignment horizontal="left"/>
    </xf>
    <xf numFmtId="0" fontId="1" fillId="5" borderId="64" xfId="0" applyFont="1" applyFill="1" applyBorder="1" applyAlignment="1" applyProtection="1">
      <alignment horizontal="left" vertical="top" wrapText="1"/>
    </xf>
    <xf numFmtId="0" fontId="1" fillId="5" borderId="65" xfId="0" applyFont="1" applyFill="1" applyBorder="1" applyAlignment="1" applyProtection="1">
      <alignment horizontal="left" vertical="top" wrapText="1"/>
    </xf>
    <xf numFmtId="0" fontId="1" fillId="5" borderId="66" xfId="0" applyFont="1" applyFill="1" applyBorder="1" applyAlignment="1" applyProtection="1">
      <alignment horizontal="left" vertical="top" wrapText="1"/>
    </xf>
    <xf numFmtId="0" fontId="1" fillId="5" borderId="60" xfId="0" applyFont="1" applyFill="1" applyBorder="1" applyAlignment="1" applyProtection="1">
      <alignment horizontal="left"/>
    </xf>
    <xf numFmtId="0" fontId="1" fillId="5" borderId="61" xfId="0" applyFont="1" applyFill="1" applyBorder="1" applyAlignment="1" applyProtection="1">
      <alignment horizontal="left"/>
    </xf>
  </cellXfs>
  <cellStyles count="4">
    <cellStyle name="Link" xfId="2" builtinId="8"/>
    <cellStyle name="Standard" xfId="0" builtinId="0"/>
    <cellStyle name="Standard 2" xfId="1" xr:uid="{00000000-0005-0000-0000-000002000000}"/>
    <cellStyle name="Standard 3" xfId="3" xr:uid="{81B535FE-C617-4B14-8650-3C3AD7019BE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grisano.ch/de/angebot/globalversicherungfuer-die-angestellten/unfallversicherung/" TargetMode="External"/><Relationship Id="rId7" Type="http://schemas.openxmlformats.org/officeDocument/2006/relationships/hyperlink" Target="https://www.luzernerbauern.ch/fileadmin/luzernerbauern/dienstleistungen/personaldienstleistung/2021_Lohnrichtlinie_1.pdf" TargetMode="External"/><Relationship Id="rId2" Type="http://schemas.openxmlformats.org/officeDocument/2006/relationships/hyperlink" Target="https://www.agrisano.ch/de/angebot/globalversicherungfuer-die-angestellten/berufliche-vorsorge/" TargetMode="External"/><Relationship Id="rId1" Type="http://schemas.openxmlformats.org/officeDocument/2006/relationships/hyperlink" Target="https://www.agrisano.ch/de/angebot/globalversicherungfuer-die-angestellten/krankentaggeld/" TargetMode="External"/><Relationship Id="rId6" Type="http://schemas.openxmlformats.org/officeDocument/2006/relationships/hyperlink" Target="https://www.zg.ch/behoerden/finanzdirektion/steuerverwaltung/quellensteuer" TargetMode="External"/><Relationship Id="rId5" Type="http://schemas.openxmlformats.org/officeDocument/2006/relationships/hyperlink" Target="https://steuern.lu.ch/juristischepersonen/u_quellensteuer/quellensteuer_tarife" TargetMode="External"/><Relationship Id="rId10" Type="http://schemas.openxmlformats.org/officeDocument/2006/relationships/comments" Target="../comments1.xml"/><Relationship Id="rId4" Type="http://schemas.openxmlformats.org/officeDocument/2006/relationships/hyperlink" Target="https://www.agrisano.ch/de/angebot/globalversicherungfuer-die-angestellten/privathaftpflicht/"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29A12-90C5-4D7F-AF1C-66D4C342069E}">
  <dimension ref="A1:AC11461"/>
  <sheetViews>
    <sheetView tabSelected="1" topLeftCell="A2" zoomScale="190" zoomScaleNormal="190" workbookViewId="0">
      <selection activeCell="E6" sqref="E6:G6"/>
    </sheetView>
  </sheetViews>
  <sheetFormatPr baseColWidth="10" defaultRowHeight="12.75" x14ac:dyDescent="0.2"/>
  <cols>
    <col min="1" max="1" width="2.42578125" style="9" bestFit="1" customWidth="1"/>
    <col min="2" max="3" width="7.5703125" style="2" customWidth="1"/>
    <col min="4" max="4" width="11.7109375" style="2" customWidth="1"/>
    <col min="5" max="5" width="2.42578125" style="2" customWidth="1"/>
    <col min="6" max="6" width="6" style="2" customWidth="1"/>
    <col min="7" max="7" width="7.5703125" style="2" customWidth="1"/>
    <col min="8" max="9" width="5.85546875" style="2" customWidth="1"/>
    <col min="10" max="10" width="2.42578125" style="2" customWidth="1"/>
    <col min="11" max="12" width="7.5703125" style="2" customWidth="1"/>
    <col min="13" max="13" width="11.7109375" style="2" customWidth="1"/>
    <col min="14" max="14" width="0.7109375" style="18" customWidth="1"/>
    <col min="15" max="15" width="2.28515625" style="18" customWidth="1"/>
    <col min="16" max="16" width="0.7109375" style="18" customWidth="1"/>
    <col min="17" max="17" width="7.85546875" style="16" bestFit="1" customWidth="1"/>
    <col min="18" max="18" width="7.140625" style="16" bestFit="1" customWidth="1"/>
    <col min="19" max="19" width="2.28515625" style="14" customWidth="1"/>
    <col min="20" max="20" width="10.7109375" style="14" customWidth="1"/>
    <col min="21" max="21" width="7.7109375" style="15" bestFit="1" customWidth="1"/>
    <col min="22" max="28" width="11.42578125" style="4"/>
    <col min="29" max="16384" width="11.42578125" style="2"/>
  </cols>
  <sheetData>
    <row r="1" spans="1:28" ht="12.75" hidden="1" customHeight="1" x14ac:dyDescent="0.2"/>
    <row r="2" spans="1:28" s="241" customFormat="1" ht="19.5" customHeight="1" thickBot="1" x14ac:dyDescent="0.3">
      <c r="A2" s="317" t="s">
        <v>140</v>
      </c>
      <c r="B2" s="318"/>
      <c r="C2" s="318"/>
      <c r="D2" s="318"/>
      <c r="E2" s="318"/>
      <c r="F2" s="318"/>
      <c r="G2" s="318"/>
      <c r="H2" s="318"/>
      <c r="I2" s="318"/>
      <c r="J2" s="318"/>
      <c r="K2" s="318"/>
      <c r="L2" s="318"/>
      <c r="M2" s="319"/>
      <c r="N2" s="236"/>
      <c r="O2" s="236"/>
      <c r="P2" s="236"/>
      <c r="Q2" s="237"/>
      <c r="R2" s="237"/>
      <c r="S2" s="238"/>
      <c r="T2" s="238"/>
      <c r="U2" s="239"/>
      <c r="V2" s="240"/>
      <c r="W2" s="240"/>
      <c r="X2" s="240"/>
      <c r="Y2" s="240"/>
      <c r="Z2" s="240"/>
      <c r="AA2" s="240"/>
      <c r="AB2" s="240"/>
    </row>
    <row r="3" spans="1:28" s="1" customFormat="1" ht="9" customHeight="1" x14ac:dyDescent="0.2">
      <c r="A3" s="320" t="s">
        <v>34</v>
      </c>
      <c r="B3" s="13"/>
      <c r="C3" s="13"/>
      <c r="D3" s="13"/>
      <c r="E3" s="5"/>
      <c r="F3" s="5"/>
      <c r="G3" s="6"/>
      <c r="H3" s="6"/>
      <c r="I3" s="6"/>
      <c r="J3" s="6"/>
      <c r="K3" s="6"/>
      <c r="L3" s="6"/>
      <c r="M3" s="6"/>
      <c r="N3" s="18"/>
      <c r="O3" s="18"/>
      <c r="P3" s="18"/>
      <c r="Q3" s="16"/>
      <c r="R3" s="16"/>
      <c r="S3" s="14"/>
      <c r="T3" s="14"/>
      <c r="U3" s="15"/>
      <c r="V3" s="4"/>
      <c r="W3" s="4"/>
      <c r="X3" s="4"/>
      <c r="Y3" s="4"/>
      <c r="Z3" s="4"/>
      <c r="AA3" s="4"/>
      <c r="AB3" s="4"/>
    </row>
    <row r="4" spans="1:28" s="1" customFormat="1" ht="1.5" customHeight="1" x14ac:dyDescent="0.2">
      <c r="A4" s="320"/>
      <c r="B4" s="13"/>
      <c r="C4" s="13"/>
      <c r="D4" s="13"/>
      <c r="E4" s="5"/>
      <c r="F4" s="5"/>
      <c r="G4" s="6"/>
      <c r="H4" s="6"/>
      <c r="I4" s="6"/>
      <c r="J4" s="6"/>
      <c r="K4" s="6"/>
      <c r="L4" s="6"/>
      <c r="M4" s="6"/>
      <c r="N4" s="18"/>
      <c r="O4" s="18"/>
      <c r="P4" s="18"/>
      <c r="Q4" s="16"/>
      <c r="R4" s="16"/>
      <c r="S4" s="14"/>
      <c r="T4" s="14"/>
      <c r="U4" s="15"/>
      <c r="V4" s="4"/>
      <c r="W4" s="4"/>
      <c r="X4" s="4"/>
      <c r="Y4" s="4"/>
      <c r="Z4" s="4"/>
      <c r="AA4" s="4"/>
      <c r="AB4" s="4"/>
    </row>
    <row r="5" spans="1:28" s="268" customFormat="1" ht="8.25" x14ac:dyDescent="0.15">
      <c r="A5" s="320"/>
      <c r="B5" s="262"/>
      <c r="C5" s="262"/>
      <c r="D5" s="262"/>
      <c r="E5" s="356" t="s">
        <v>131</v>
      </c>
      <c r="F5" s="357"/>
      <c r="G5" s="358"/>
      <c r="H5" s="352" t="s">
        <v>132</v>
      </c>
      <c r="I5" s="353"/>
      <c r="J5" s="353"/>
      <c r="K5" s="354"/>
      <c r="L5" s="263" t="s">
        <v>133</v>
      </c>
      <c r="M5" s="263" t="s">
        <v>134</v>
      </c>
      <c r="N5" s="264"/>
      <c r="O5" s="264"/>
      <c r="P5" s="264"/>
      <c r="Q5" s="265"/>
      <c r="R5" s="265"/>
      <c r="S5" s="266"/>
      <c r="T5" s="266"/>
      <c r="U5" s="267"/>
    </row>
    <row r="6" spans="1:28" s="1" customFormat="1" x14ac:dyDescent="0.2">
      <c r="A6" s="320"/>
      <c r="B6" s="314" t="s">
        <v>48</v>
      </c>
      <c r="C6" s="314"/>
      <c r="D6" s="314"/>
      <c r="E6" s="355" t="s">
        <v>54</v>
      </c>
      <c r="F6" s="355"/>
      <c r="G6" s="355"/>
      <c r="H6" s="355" t="s">
        <v>127</v>
      </c>
      <c r="I6" s="355"/>
      <c r="J6" s="355"/>
      <c r="K6" s="355"/>
      <c r="L6" s="252" t="s">
        <v>128</v>
      </c>
      <c r="M6" s="255" t="s">
        <v>129</v>
      </c>
      <c r="N6" s="18"/>
      <c r="O6" s="18"/>
      <c r="P6" s="18"/>
      <c r="Q6" s="16"/>
      <c r="R6" s="16"/>
      <c r="S6" s="14"/>
      <c r="T6" s="14"/>
      <c r="U6" s="15"/>
      <c r="V6" s="4"/>
      <c r="W6" s="4"/>
      <c r="X6" s="4"/>
      <c r="Y6" s="4"/>
      <c r="Z6" s="4"/>
      <c r="AA6" s="4"/>
      <c r="AB6" s="4"/>
    </row>
    <row r="7" spans="1:28" s="1" customFormat="1" ht="1.5" customHeight="1" x14ac:dyDescent="0.2">
      <c r="A7" s="320"/>
      <c r="B7" s="212"/>
      <c r="C7" s="212"/>
      <c r="D7" s="212"/>
      <c r="E7" s="171"/>
      <c r="F7" s="171"/>
      <c r="G7" s="172"/>
      <c r="H7" s="172"/>
      <c r="I7" s="172"/>
      <c r="J7" s="172"/>
      <c r="K7" s="172"/>
      <c r="L7" s="172"/>
      <c r="M7" s="172"/>
      <c r="N7" s="18"/>
      <c r="O7" s="18"/>
      <c r="P7" s="18"/>
      <c r="Q7" s="16"/>
      <c r="R7" s="16"/>
      <c r="S7" s="14"/>
      <c r="T7" s="14"/>
      <c r="U7" s="15"/>
      <c r="V7" s="4"/>
      <c r="W7" s="4"/>
      <c r="X7" s="4"/>
      <c r="Y7" s="4"/>
      <c r="Z7" s="4"/>
      <c r="AA7" s="4"/>
      <c r="AB7" s="4"/>
    </row>
    <row r="8" spans="1:28" s="268" customFormat="1" ht="8.25" x14ac:dyDescent="0.15">
      <c r="A8" s="320"/>
      <c r="B8" s="262"/>
      <c r="C8" s="262"/>
      <c r="D8" s="262"/>
      <c r="E8" s="356" t="s">
        <v>131</v>
      </c>
      <c r="F8" s="357"/>
      <c r="G8" s="358"/>
      <c r="H8" s="352" t="s">
        <v>135</v>
      </c>
      <c r="I8" s="353"/>
      <c r="J8" s="354"/>
      <c r="K8" s="269"/>
      <c r="L8" s="270"/>
      <c r="M8" s="270"/>
      <c r="N8" s="264"/>
      <c r="O8" s="264"/>
      <c r="P8" s="264"/>
      <c r="Q8" s="265"/>
      <c r="R8" s="265"/>
      <c r="S8" s="266"/>
      <c r="T8" s="266"/>
      <c r="U8" s="267"/>
    </row>
    <row r="9" spans="1:28" s="1" customFormat="1" x14ac:dyDescent="0.2">
      <c r="A9" s="320"/>
      <c r="B9" s="314" t="s">
        <v>47</v>
      </c>
      <c r="C9" s="314"/>
      <c r="D9" s="314"/>
      <c r="E9" s="355" t="s">
        <v>54</v>
      </c>
      <c r="F9" s="355"/>
      <c r="G9" s="355"/>
      <c r="H9" s="355"/>
      <c r="I9" s="355"/>
      <c r="J9" s="359"/>
      <c r="K9" s="314" t="s">
        <v>42</v>
      </c>
      <c r="L9" s="314"/>
      <c r="M9" s="256">
        <v>35796</v>
      </c>
      <c r="N9" s="18"/>
      <c r="O9" s="272" t="s">
        <v>113</v>
      </c>
      <c r="P9" s="313" t="s">
        <v>124</v>
      </c>
      <c r="Q9" s="313"/>
      <c r="R9" s="313"/>
      <c r="S9" s="313"/>
      <c r="T9" s="313"/>
      <c r="U9" s="313"/>
      <c r="V9" s="244">
        <v>33238</v>
      </c>
      <c r="W9" s="244">
        <v>33239</v>
      </c>
      <c r="X9" s="4"/>
      <c r="Y9" s="4"/>
      <c r="Z9" s="4"/>
      <c r="AA9" s="4"/>
      <c r="AB9" s="4"/>
    </row>
    <row r="10" spans="1:28" s="1" customFormat="1" ht="1.5" customHeight="1" x14ac:dyDescent="0.2">
      <c r="A10" s="320"/>
      <c r="B10" s="212"/>
      <c r="C10" s="212"/>
      <c r="D10" s="212"/>
      <c r="E10" s="173"/>
      <c r="F10" s="173"/>
      <c r="G10" s="172"/>
      <c r="H10" s="174"/>
      <c r="I10" s="174"/>
      <c r="J10" s="174"/>
      <c r="K10" s="175"/>
      <c r="L10" s="175"/>
      <c r="M10" s="176"/>
      <c r="N10" s="18"/>
      <c r="O10" s="18"/>
      <c r="P10" s="18"/>
      <c r="Q10" s="16"/>
      <c r="R10" s="16"/>
      <c r="S10" s="14"/>
      <c r="T10" s="14"/>
      <c r="U10" s="15"/>
      <c r="V10" s="245"/>
      <c r="W10" s="245"/>
      <c r="X10" s="4"/>
      <c r="Y10" s="4"/>
      <c r="Z10" s="4"/>
      <c r="AA10" s="4"/>
      <c r="AB10" s="4"/>
    </row>
    <row r="11" spans="1:28" s="1" customFormat="1" x14ac:dyDescent="0.2">
      <c r="A11" s="320"/>
      <c r="B11" s="314" t="s">
        <v>46</v>
      </c>
      <c r="C11" s="314"/>
      <c r="D11" s="314"/>
      <c r="E11" s="362" t="s">
        <v>55</v>
      </c>
      <c r="F11" s="362"/>
      <c r="G11" s="362"/>
      <c r="H11" s="362"/>
      <c r="I11" s="362"/>
      <c r="J11" s="363"/>
      <c r="K11" s="179"/>
      <c r="L11" s="254" t="s">
        <v>136</v>
      </c>
      <c r="M11" s="257">
        <f>SUM('Abzüge 2021'!D12)</f>
        <v>5.2999999999999999E-2</v>
      </c>
      <c r="N11" s="18"/>
      <c r="O11" s="18"/>
      <c r="P11" s="18"/>
      <c r="Q11" s="16"/>
      <c r="R11" s="16"/>
      <c r="S11" s="14"/>
      <c r="T11" s="14"/>
      <c r="U11" s="15"/>
      <c r="V11" s="245">
        <f>SUM(M35)</f>
        <v>0</v>
      </c>
      <c r="W11" s="245"/>
      <c r="X11" s="4"/>
      <c r="Y11" s="4"/>
      <c r="Z11" s="4"/>
      <c r="AA11" s="4"/>
      <c r="AB11" s="4"/>
    </row>
    <row r="12" spans="1:28" s="1" customFormat="1" ht="1.5" customHeight="1" x14ac:dyDescent="0.2">
      <c r="A12" s="320"/>
      <c r="B12" s="212"/>
      <c r="C12" s="212"/>
      <c r="D12" s="212"/>
      <c r="E12" s="173"/>
      <c r="F12" s="173"/>
      <c r="G12" s="172"/>
      <c r="H12" s="174"/>
      <c r="I12" s="174"/>
      <c r="J12" s="174"/>
      <c r="K12" s="179"/>
      <c r="L12" s="179"/>
      <c r="M12" s="180"/>
      <c r="N12" s="18"/>
      <c r="O12" s="18"/>
      <c r="P12" s="18"/>
      <c r="Q12" s="16"/>
      <c r="R12" s="16"/>
      <c r="S12" s="14"/>
      <c r="T12" s="14"/>
      <c r="U12" s="15"/>
      <c r="V12" s="246"/>
      <c r="W12" s="246"/>
      <c r="X12" s="4"/>
      <c r="Y12" s="4"/>
      <c r="Z12" s="4"/>
      <c r="AA12" s="4"/>
      <c r="AB12" s="4"/>
    </row>
    <row r="13" spans="1:28" s="1" customFormat="1" x14ac:dyDescent="0.2">
      <c r="A13" s="320"/>
      <c r="B13" s="314" t="s">
        <v>45</v>
      </c>
      <c r="C13" s="314"/>
      <c r="D13" s="314"/>
      <c r="E13" s="315">
        <v>42735</v>
      </c>
      <c r="F13" s="315"/>
      <c r="G13" s="187" t="s">
        <v>11</v>
      </c>
      <c r="H13" s="316">
        <v>42765</v>
      </c>
      <c r="I13" s="316"/>
      <c r="J13" s="314" t="s">
        <v>102</v>
      </c>
      <c r="K13" s="314"/>
      <c r="L13" s="314"/>
      <c r="M13" s="257">
        <f>SUM('Abzüge 2021'!D13)</f>
        <v>1.0999999999999999E-2</v>
      </c>
      <c r="N13" s="18"/>
      <c r="O13" s="18"/>
      <c r="P13" s="18"/>
      <c r="Q13" s="16"/>
      <c r="R13" s="16"/>
      <c r="S13" s="14"/>
      <c r="T13" s="14"/>
      <c r="U13" s="17"/>
      <c r="V13" s="246">
        <f>SUM('Abzüge 2021'!B23)</f>
        <v>2091.25</v>
      </c>
      <c r="W13" s="246"/>
      <c r="X13" s="4"/>
      <c r="Y13" s="4"/>
      <c r="Z13" s="4"/>
      <c r="AA13" s="4"/>
      <c r="AB13" s="4"/>
    </row>
    <row r="14" spans="1:28" ht="1.5" customHeight="1" x14ac:dyDescent="0.2">
      <c r="A14" s="320"/>
      <c r="B14" s="212"/>
      <c r="C14" s="212"/>
      <c r="D14" s="212"/>
      <c r="E14" s="177"/>
      <c r="F14" s="177"/>
      <c r="G14" s="24"/>
      <c r="H14" s="178"/>
      <c r="I14" s="178"/>
      <c r="J14" s="178"/>
      <c r="K14" s="212"/>
      <c r="L14" s="212"/>
      <c r="M14" s="180"/>
      <c r="V14" s="246"/>
      <c r="W14" s="246"/>
    </row>
    <row r="15" spans="1:28" ht="12.75" customHeight="1" x14ac:dyDescent="0.2">
      <c r="A15" s="320"/>
      <c r="B15" s="314" t="s">
        <v>138</v>
      </c>
      <c r="C15" s="314"/>
      <c r="D15" s="314"/>
      <c r="E15" s="321">
        <v>0</v>
      </c>
      <c r="F15" s="321"/>
      <c r="G15" s="314" t="s">
        <v>119</v>
      </c>
      <c r="H15" s="314"/>
      <c r="I15" s="188">
        <f>SUM(K63)</f>
        <v>0</v>
      </c>
      <c r="J15" s="314" t="s">
        <v>59</v>
      </c>
      <c r="K15" s="314"/>
      <c r="L15" s="314"/>
      <c r="M15" s="258">
        <v>0</v>
      </c>
      <c r="P15" s="200"/>
      <c r="Q15" s="201"/>
      <c r="R15" s="202"/>
      <c r="S15" s="202"/>
      <c r="T15" s="203"/>
      <c r="U15" s="202"/>
      <c r="V15" s="246">
        <f>IF(V13&gt;V11,0,IF(V13&lt;V11,V11-V13))</f>
        <v>0</v>
      </c>
      <c r="W15" s="246"/>
    </row>
    <row r="16" spans="1:28" ht="1.5" customHeight="1" x14ac:dyDescent="0.2">
      <c r="A16" s="320"/>
      <c r="B16" s="212"/>
      <c r="C16" s="212"/>
      <c r="D16" s="212"/>
      <c r="E16" s="24"/>
      <c r="F16" s="24"/>
      <c r="G16" s="24"/>
      <c r="H16" s="181"/>
      <c r="I16" s="181"/>
      <c r="J16" s="181"/>
      <c r="K16" s="212"/>
      <c r="L16" s="212"/>
      <c r="M16" s="180"/>
      <c r="P16" s="200"/>
      <c r="Q16" s="201"/>
      <c r="R16" s="201"/>
      <c r="S16" s="204"/>
      <c r="T16" s="203"/>
      <c r="U16" s="204"/>
      <c r="V16" s="246"/>
      <c r="W16" s="246"/>
    </row>
    <row r="17" spans="1:28" s="1" customFormat="1" ht="11.25" customHeight="1" x14ac:dyDescent="0.25">
      <c r="A17" s="320"/>
      <c r="B17" s="224"/>
      <c r="C17" s="322" t="s">
        <v>116</v>
      </c>
      <c r="D17" s="322"/>
      <c r="E17" s="323">
        <f>ROUND((E15*I15)*20,0)/20</f>
        <v>0</v>
      </c>
      <c r="F17" s="323"/>
      <c r="G17" s="24"/>
      <c r="H17" s="178"/>
      <c r="I17" s="178"/>
      <c r="J17" s="314" t="s">
        <v>74</v>
      </c>
      <c r="K17" s="314"/>
      <c r="L17" s="314"/>
      <c r="M17" s="259">
        <f>SUM('Abzüge 2021'!D17)</f>
        <v>3.2499999999999999E-3</v>
      </c>
      <c r="N17" s="30"/>
      <c r="O17" s="18"/>
      <c r="P17" s="313"/>
      <c r="Q17" s="313"/>
      <c r="R17" s="313"/>
      <c r="S17" s="205"/>
      <c r="T17" s="203"/>
      <c r="U17" s="205"/>
      <c r="V17" s="246">
        <f>SUM(V15*1%)</f>
        <v>0</v>
      </c>
      <c r="W17" s="246"/>
      <c r="X17" s="4"/>
      <c r="Y17" s="4"/>
      <c r="Z17" s="4"/>
      <c r="AA17" s="4"/>
      <c r="AB17" s="4"/>
    </row>
    <row r="18" spans="1:28" s="1" customFormat="1" ht="1.5" customHeight="1" x14ac:dyDescent="0.2">
      <c r="A18" s="320"/>
      <c r="B18" s="212"/>
      <c r="C18" s="212"/>
      <c r="D18" s="212"/>
      <c r="E18" s="182"/>
      <c r="F18" s="182"/>
      <c r="G18" s="24"/>
      <c r="H18" s="181"/>
      <c r="I18" s="181"/>
      <c r="J18" s="181"/>
      <c r="K18" s="212"/>
      <c r="L18" s="212"/>
      <c r="M18" s="24"/>
      <c r="N18" s="18"/>
      <c r="O18" s="18"/>
      <c r="P18" s="200"/>
      <c r="Q18" s="201"/>
      <c r="R18" s="201"/>
      <c r="S18" s="203"/>
      <c r="T18" s="203"/>
      <c r="U18" s="206"/>
      <c r="V18" s="246"/>
      <c r="W18" s="246"/>
      <c r="X18" s="4"/>
      <c r="Y18" s="4"/>
      <c r="Z18" s="4"/>
      <c r="AA18" s="4"/>
      <c r="AB18" s="4"/>
    </row>
    <row r="19" spans="1:28" s="1" customFormat="1" ht="11.25" customHeight="1" x14ac:dyDescent="0.2">
      <c r="A19" s="320"/>
      <c r="B19" s="314" t="s">
        <v>43</v>
      </c>
      <c r="C19" s="314"/>
      <c r="D19" s="314"/>
      <c r="E19" s="324">
        <f>SUM(E17-E21)</f>
        <v>0</v>
      </c>
      <c r="F19" s="324"/>
      <c r="G19" s="325" t="s">
        <v>83</v>
      </c>
      <c r="H19" s="325"/>
      <c r="I19" s="325"/>
      <c r="J19" s="314" t="s">
        <v>41</v>
      </c>
      <c r="K19" s="314"/>
      <c r="L19" s="314"/>
      <c r="M19" s="259">
        <v>0.1</v>
      </c>
      <c r="N19" s="18"/>
      <c r="O19" s="272" t="s">
        <v>84</v>
      </c>
      <c r="P19" s="313" t="s">
        <v>123</v>
      </c>
      <c r="Q19" s="313"/>
      <c r="R19" s="313"/>
      <c r="S19" s="313"/>
      <c r="T19" s="313"/>
      <c r="U19" s="313"/>
      <c r="V19" s="247">
        <f>IF(V17=0,0,IF(V17&gt;0,0.3/V17))</f>
        <v>0</v>
      </c>
      <c r="W19" s="248">
        <v>8.0000000000000002E-3</v>
      </c>
      <c r="X19" s="4"/>
      <c r="Y19" s="4"/>
      <c r="Z19" s="4"/>
      <c r="AA19" s="4"/>
      <c r="AB19" s="4"/>
    </row>
    <row r="20" spans="1:28" s="1" customFormat="1" ht="1.5" customHeight="1" x14ac:dyDescent="0.2">
      <c r="A20" s="320"/>
      <c r="B20" s="212"/>
      <c r="C20" s="212"/>
      <c r="D20" s="212"/>
      <c r="E20" s="182"/>
      <c r="F20" s="182"/>
      <c r="G20" s="164"/>
      <c r="H20" s="181"/>
      <c r="I20" s="181"/>
      <c r="J20" s="181"/>
      <c r="K20" s="179"/>
      <c r="L20" s="212"/>
      <c r="M20" s="24"/>
      <c r="N20" s="18"/>
      <c r="O20" s="18"/>
      <c r="P20" s="200"/>
      <c r="Q20" s="207"/>
      <c r="R20" s="201"/>
      <c r="S20" s="203"/>
      <c r="T20" s="203"/>
      <c r="U20" s="206"/>
      <c r="V20" s="247"/>
      <c r="W20" s="246"/>
      <c r="X20" s="4"/>
      <c r="Y20" s="4"/>
      <c r="Z20" s="4"/>
      <c r="AA20" s="4"/>
      <c r="AB20" s="4"/>
    </row>
    <row r="21" spans="1:28" s="1" customFormat="1" ht="11.25" customHeight="1" x14ac:dyDescent="0.2">
      <c r="A21" s="320"/>
      <c r="B21" s="314" t="s">
        <v>44</v>
      </c>
      <c r="C21" s="314"/>
      <c r="D21" s="314"/>
      <c r="E21" s="326">
        <f>SUM(J21,J23,J25,J27)</f>
        <v>0</v>
      </c>
      <c r="F21" s="326"/>
      <c r="G21" s="314" t="s">
        <v>77</v>
      </c>
      <c r="H21" s="314"/>
      <c r="I21" s="188">
        <f>SUM(I15)</f>
        <v>0</v>
      </c>
      <c r="J21" s="183">
        <f>SUM(I21*'Abzüge 2021'!D4)</f>
        <v>0</v>
      </c>
      <c r="K21" s="314" t="s">
        <v>39</v>
      </c>
      <c r="L21" s="314"/>
      <c r="M21" s="259">
        <f>SUM('Abzüge 2021'!D16)</f>
        <v>1.6809999999999999E-2</v>
      </c>
      <c r="N21" s="18"/>
      <c r="O21" s="272" t="s">
        <v>85</v>
      </c>
      <c r="P21" s="313" t="s">
        <v>122</v>
      </c>
      <c r="Q21" s="313"/>
      <c r="R21" s="313"/>
      <c r="S21" s="313"/>
      <c r="T21" s="313"/>
      <c r="U21" s="313"/>
      <c r="V21" s="247">
        <f>IF(M9&gt;V9,W19,IF(M9&lt;W9,W21))</f>
        <v>8.0000000000000002E-3</v>
      </c>
      <c r="W21" s="248">
        <v>1.4E-2</v>
      </c>
      <c r="X21" s="4"/>
      <c r="Y21" s="4"/>
      <c r="Z21" s="4"/>
      <c r="AA21" s="4"/>
      <c r="AB21" s="4"/>
    </row>
    <row r="22" spans="1:28" s="1" customFormat="1" ht="1.5" customHeight="1" x14ac:dyDescent="0.2">
      <c r="A22" s="320"/>
      <c r="B22" s="212"/>
      <c r="C22" s="212"/>
      <c r="D22" s="212"/>
      <c r="E22" s="184"/>
      <c r="F22" s="184"/>
      <c r="G22" s="24"/>
      <c r="H22" s="178"/>
      <c r="I22" s="178"/>
      <c r="J22" s="178"/>
      <c r="K22" s="179"/>
      <c r="L22" s="179"/>
      <c r="M22" s="180"/>
      <c r="N22" s="18"/>
      <c r="O22" s="18"/>
      <c r="P22" s="200"/>
      <c r="Q22" s="207"/>
      <c r="R22" s="201"/>
      <c r="S22" s="203"/>
      <c r="T22" s="203"/>
      <c r="U22" s="206"/>
      <c r="V22" s="247"/>
      <c r="W22" s="246"/>
      <c r="X22" s="4"/>
      <c r="Y22" s="4"/>
      <c r="Z22" s="4"/>
      <c r="AA22" s="4"/>
      <c r="AB22" s="4"/>
    </row>
    <row r="23" spans="1:28" s="1" customFormat="1" ht="11.25" customHeight="1" x14ac:dyDescent="0.2">
      <c r="A23" s="320"/>
      <c r="B23" s="314" t="s">
        <v>115</v>
      </c>
      <c r="C23" s="314"/>
      <c r="D23" s="314"/>
      <c r="E23" s="327">
        <v>8.3299999999999999E-2</v>
      </c>
      <c r="F23" s="327"/>
      <c r="G23" s="314" t="s">
        <v>76</v>
      </c>
      <c r="H23" s="314"/>
      <c r="I23" s="188">
        <f>SUM(I15)</f>
        <v>0</v>
      </c>
      <c r="J23" s="183">
        <f>SUM(I23*'Abzüge 2021'!D6)</f>
        <v>0</v>
      </c>
      <c r="K23" s="314" t="s">
        <v>75</v>
      </c>
      <c r="L23" s="314"/>
      <c r="M23" s="258">
        <v>0</v>
      </c>
      <c r="N23" s="18"/>
      <c r="O23" s="272" t="s">
        <v>86</v>
      </c>
      <c r="P23" s="313" t="s">
        <v>121</v>
      </c>
      <c r="Q23" s="313"/>
      <c r="R23" s="313"/>
      <c r="S23" s="313"/>
      <c r="T23" s="313"/>
      <c r="U23" s="313"/>
      <c r="V23" s="247">
        <f>IF(V19&gt;V21,0,IF(V19&lt;V21,V19-V21))</f>
        <v>-8.0000000000000002E-3</v>
      </c>
      <c r="W23" s="248"/>
      <c r="X23" s="4"/>
      <c r="Y23" s="4"/>
      <c r="Z23" s="4"/>
      <c r="AA23" s="4"/>
      <c r="AB23" s="4"/>
    </row>
    <row r="24" spans="1:28" ht="1.5" customHeight="1" x14ac:dyDescent="0.2">
      <c r="A24" s="320"/>
      <c r="B24" s="179"/>
      <c r="C24" s="179"/>
      <c r="D24" s="179"/>
      <c r="E24" s="182"/>
      <c r="F24" s="182"/>
      <c r="G24" s="24"/>
      <c r="H24" s="178"/>
      <c r="I24" s="178"/>
      <c r="J24" s="178"/>
      <c r="K24" s="179"/>
      <c r="L24" s="212"/>
      <c r="M24" s="185"/>
      <c r="P24" s="200"/>
      <c r="Q24" s="207"/>
      <c r="R24" s="208"/>
      <c r="S24" s="203"/>
      <c r="T24" s="203"/>
      <c r="U24" s="206"/>
      <c r="V24" s="247"/>
      <c r="W24" s="248"/>
    </row>
    <row r="25" spans="1:28" s="1" customFormat="1" x14ac:dyDescent="0.2">
      <c r="A25" s="320"/>
      <c r="B25" s="314" t="s">
        <v>60</v>
      </c>
      <c r="C25" s="314"/>
      <c r="D25" s="314"/>
      <c r="E25" s="328">
        <v>0</v>
      </c>
      <c r="F25" s="328"/>
      <c r="G25" s="314" t="s">
        <v>78</v>
      </c>
      <c r="H25" s="314"/>
      <c r="I25" s="188">
        <f>SUM(I15)</f>
        <v>0</v>
      </c>
      <c r="J25" s="183">
        <f>SUM(I25*'Abzüge 2021'!D7)</f>
        <v>0</v>
      </c>
      <c r="K25" s="314" t="s">
        <v>40</v>
      </c>
      <c r="L25" s="314"/>
      <c r="M25" s="260">
        <v>0.01</v>
      </c>
      <c r="N25" s="18"/>
      <c r="O25" s="272" t="s">
        <v>87</v>
      </c>
      <c r="P25" s="313" t="s">
        <v>120</v>
      </c>
      <c r="Q25" s="313"/>
      <c r="R25" s="313"/>
      <c r="S25" s="313"/>
      <c r="T25" s="313"/>
      <c r="U25" s="313"/>
      <c r="V25" s="247">
        <f>SUM(V23/2)</f>
        <v>-4.0000000000000001E-3</v>
      </c>
      <c r="W25" s="248"/>
      <c r="X25" s="4"/>
      <c r="Y25" s="4"/>
      <c r="Z25" s="4"/>
      <c r="AA25" s="4"/>
      <c r="AB25" s="4"/>
    </row>
    <row r="26" spans="1:28" ht="1.5" customHeight="1" x14ac:dyDescent="0.2">
      <c r="A26" s="320"/>
      <c r="B26" s="179"/>
      <c r="C26" s="179"/>
      <c r="D26" s="179"/>
      <c r="E26" s="182"/>
      <c r="F26" s="182"/>
      <c r="G26" s="24"/>
      <c r="H26" s="178"/>
      <c r="I26" s="178"/>
      <c r="J26" s="178"/>
      <c r="K26" s="179"/>
      <c r="L26" s="212"/>
      <c r="M26" s="180"/>
      <c r="P26" s="200"/>
      <c r="Q26" s="208"/>
      <c r="R26" s="208"/>
      <c r="S26" s="203"/>
      <c r="T26" s="203"/>
      <c r="U26" s="206"/>
      <c r="V26" s="248"/>
      <c r="W26" s="248"/>
    </row>
    <row r="27" spans="1:28" s="1" customFormat="1" x14ac:dyDescent="0.2">
      <c r="A27" s="320"/>
      <c r="B27" s="314" t="s">
        <v>117</v>
      </c>
      <c r="C27" s="314"/>
      <c r="D27" s="314"/>
      <c r="E27" s="328">
        <v>0</v>
      </c>
      <c r="F27" s="328"/>
      <c r="G27" s="314" t="s">
        <v>90</v>
      </c>
      <c r="H27" s="314"/>
      <c r="I27" s="188">
        <f>SUM(I15)</f>
        <v>0</v>
      </c>
      <c r="J27" s="314" t="s">
        <v>139</v>
      </c>
      <c r="K27" s="314"/>
      <c r="L27" s="314"/>
      <c r="M27" s="261">
        <f>SUM(M35,M46)</f>
        <v>0</v>
      </c>
      <c r="N27" s="213"/>
      <c r="O27" s="271" t="s">
        <v>88</v>
      </c>
      <c r="P27" s="313" t="s">
        <v>89</v>
      </c>
      <c r="Q27" s="313"/>
      <c r="R27" s="313"/>
      <c r="S27" s="271" t="s">
        <v>99</v>
      </c>
      <c r="T27" s="313" t="s">
        <v>98</v>
      </c>
      <c r="U27" s="313"/>
      <c r="V27" s="247">
        <f>IF(V19=0,0,IF(V19&gt;0,V25))</f>
        <v>0</v>
      </c>
      <c r="W27" s="248"/>
      <c r="X27" s="4"/>
      <c r="Y27" s="4"/>
      <c r="Z27" s="4"/>
      <c r="AA27" s="4"/>
      <c r="AB27" s="4"/>
    </row>
    <row r="28" spans="1:28" hidden="1" x14ac:dyDescent="0.2">
      <c r="A28" s="320"/>
      <c r="B28" s="25"/>
      <c r="C28" s="25"/>
      <c r="D28" s="25"/>
      <c r="E28" s="7"/>
      <c r="F28" s="7"/>
      <c r="G28" s="7"/>
      <c r="H28" s="11"/>
      <c r="I28" s="11"/>
      <c r="J28" s="11"/>
      <c r="K28" s="11"/>
      <c r="L28" s="11"/>
      <c r="M28" s="7"/>
      <c r="P28" s="200"/>
      <c r="Q28" s="225"/>
      <c r="R28" s="225"/>
      <c r="S28" s="226"/>
      <c r="T28" s="226"/>
      <c r="U28" s="227"/>
    </row>
    <row r="29" spans="1:28" s="170" customFormat="1" hidden="1" x14ac:dyDescent="0.2">
      <c r="A29" s="320"/>
      <c r="B29" s="329"/>
      <c r="C29" s="329"/>
      <c r="D29" s="329"/>
      <c r="E29" s="330"/>
      <c r="F29" s="330"/>
      <c r="G29" s="167"/>
      <c r="H29" s="168"/>
      <c r="I29" s="168"/>
      <c r="J29" s="168"/>
      <c r="K29" s="331"/>
      <c r="L29" s="331"/>
      <c r="M29" s="163"/>
      <c r="N29" s="169"/>
      <c r="O29" s="169"/>
      <c r="P29" s="209"/>
      <c r="Q29" s="228"/>
      <c r="R29" s="228"/>
      <c r="S29" s="229"/>
      <c r="T29" s="229"/>
      <c r="U29" s="230"/>
    </row>
    <row r="30" spans="1:28" ht="7.5" customHeight="1" x14ac:dyDescent="0.2">
      <c r="A30" s="320"/>
      <c r="B30" s="7"/>
      <c r="C30" s="7"/>
      <c r="D30" s="7"/>
      <c r="E30" s="7"/>
      <c r="F30" s="7"/>
      <c r="G30" s="7"/>
      <c r="H30" s="7"/>
      <c r="I30" s="7"/>
      <c r="J30" s="7"/>
      <c r="K30" s="7"/>
      <c r="L30" s="7"/>
      <c r="M30" s="276">
        <f>SUM(M32:M33)</f>
        <v>0</v>
      </c>
      <c r="P30" s="200"/>
      <c r="Q30" s="332"/>
      <c r="R30" s="332"/>
      <c r="S30" s="332"/>
      <c r="T30" s="332"/>
      <c r="U30" s="332"/>
      <c r="V30" s="196"/>
    </row>
    <row r="31" spans="1:28" s="155" customFormat="1" ht="7.5" customHeight="1" x14ac:dyDescent="0.15">
      <c r="A31" s="335"/>
      <c r="B31" s="335"/>
      <c r="C31" s="335"/>
      <c r="D31" s="335"/>
      <c r="E31" s="335"/>
      <c r="F31" s="335"/>
      <c r="G31" s="335"/>
      <c r="H31" s="335"/>
      <c r="I31" s="335"/>
      <c r="J31" s="335"/>
      <c r="K31" s="335"/>
      <c r="L31" s="335"/>
      <c r="M31" s="335"/>
      <c r="N31" s="150"/>
      <c r="O31" s="189"/>
      <c r="P31" s="210"/>
      <c r="Q31" s="332"/>
      <c r="R31" s="332"/>
      <c r="S31" s="332"/>
      <c r="T31" s="332"/>
      <c r="U31" s="332"/>
      <c r="V31" s="196"/>
      <c r="W31" s="154"/>
      <c r="X31" s="154"/>
      <c r="Y31" s="154"/>
      <c r="Z31" s="154"/>
      <c r="AA31" s="154"/>
      <c r="AB31" s="154"/>
    </row>
    <row r="32" spans="1:28" s="1" customFormat="1" x14ac:dyDescent="0.2">
      <c r="A32" s="320" t="s">
        <v>33</v>
      </c>
      <c r="B32" s="158" t="s">
        <v>1</v>
      </c>
      <c r="C32" s="158"/>
      <c r="D32" s="7"/>
      <c r="E32" s="7"/>
      <c r="F32" s="7"/>
      <c r="G32" s="7"/>
      <c r="H32" s="7"/>
      <c r="I32" s="7"/>
      <c r="J32" s="7"/>
      <c r="K32" s="7"/>
      <c r="L32" s="7"/>
      <c r="M32" s="156">
        <f>SUM(E19)</f>
        <v>0</v>
      </c>
      <c r="N32" s="18"/>
      <c r="O32" s="190"/>
      <c r="P32" s="200"/>
      <c r="Q32" s="332"/>
      <c r="R32" s="332"/>
      <c r="S32" s="332"/>
      <c r="T32" s="332"/>
      <c r="U32" s="332"/>
      <c r="V32" s="196"/>
      <c r="W32" s="4"/>
      <c r="X32" s="4"/>
      <c r="Y32" s="4"/>
      <c r="Z32" s="4"/>
      <c r="AA32" s="4"/>
      <c r="AB32" s="4"/>
    </row>
    <row r="33" spans="1:28" s="1" customFormat="1" ht="12.75" customHeight="1" x14ac:dyDescent="0.2">
      <c r="A33" s="320"/>
      <c r="B33" s="158" t="s">
        <v>2</v>
      </c>
      <c r="C33" s="158"/>
      <c r="D33" s="7"/>
      <c r="E33" s="7"/>
      <c r="F33" s="7"/>
      <c r="G33" s="7"/>
      <c r="H33" s="7"/>
      <c r="I33" s="7"/>
      <c r="J33" s="7"/>
      <c r="K33" s="7"/>
      <c r="L33" s="7"/>
      <c r="M33" s="156">
        <f>SUM(E21)</f>
        <v>0</v>
      </c>
      <c r="N33" s="18"/>
      <c r="O33" s="18"/>
      <c r="P33" s="200"/>
      <c r="Q33" s="332"/>
      <c r="R33" s="332"/>
      <c r="S33" s="332"/>
      <c r="T33" s="332"/>
      <c r="U33" s="332"/>
      <c r="V33" s="196"/>
      <c r="W33" s="4"/>
      <c r="X33" s="4"/>
      <c r="Y33" s="4"/>
      <c r="Z33" s="4"/>
      <c r="AA33" s="4"/>
      <c r="AB33" s="4"/>
    </row>
    <row r="34" spans="1:28" s="1" customFormat="1" ht="12.75" customHeight="1" x14ac:dyDescent="0.2">
      <c r="A34" s="320"/>
      <c r="B34" s="158" t="s">
        <v>79</v>
      </c>
      <c r="C34" s="158"/>
      <c r="D34" s="7"/>
      <c r="E34" s="7"/>
      <c r="F34" s="166">
        <f>SUM(E23)</f>
        <v>8.3299999999999999E-2</v>
      </c>
      <c r="G34" s="7"/>
      <c r="H34" s="7"/>
      <c r="I34" s="7"/>
      <c r="J34" s="7"/>
      <c r="K34" s="7"/>
      <c r="L34" s="7"/>
      <c r="M34" s="156">
        <f>ROUND((E17*E23)*20,0)/20</f>
        <v>0</v>
      </c>
      <c r="N34" s="135"/>
      <c r="O34" s="197"/>
      <c r="P34" s="211"/>
      <c r="Q34" s="332"/>
      <c r="R34" s="332"/>
      <c r="S34" s="332"/>
      <c r="T34" s="332"/>
      <c r="U34" s="332"/>
      <c r="V34" s="196"/>
      <c r="W34" s="4"/>
      <c r="X34" s="4"/>
      <c r="Y34" s="4"/>
      <c r="Z34" s="4"/>
      <c r="AA34" s="4"/>
      <c r="AB34" s="4"/>
    </row>
    <row r="35" spans="1:28" s="1" customFormat="1" ht="12.75" customHeight="1" x14ac:dyDescent="0.2">
      <c r="A35" s="320"/>
      <c r="B35" s="191" t="s">
        <v>3</v>
      </c>
      <c r="C35" s="194"/>
      <c r="D35" s="194"/>
      <c r="E35" s="195"/>
      <c r="F35" s="195"/>
      <c r="G35" s="195"/>
      <c r="H35" s="195"/>
      <c r="I35" s="195"/>
      <c r="J35" s="195"/>
      <c r="K35" s="195"/>
      <c r="L35" s="195"/>
      <c r="M35" s="193">
        <f>SUM(M32:M34)</f>
        <v>0</v>
      </c>
      <c r="N35" s="18"/>
      <c r="O35" s="198"/>
      <c r="P35" s="200"/>
      <c r="Q35" s="332"/>
      <c r="R35" s="332"/>
      <c r="S35" s="332"/>
      <c r="T35" s="332"/>
      <c r="U35" s="332"/>
      <c r="V35" s="4"/>
      <c r="W35" s="4"/>
      <c r="X35" s="4"/>
      <c r="Y35" s="4"/>
      <c r="Z35" s="4"/>
      <c r="AA35" s="4"/>
      <c r="AB35" s="4"/>
    </row>
    <row r="36" spans="1:28" s="1" customFormat="1" ht="12.75" customHeight="1" x14ac:dyDescent="0.2">
      <c r="A36" s="320"/>
      <c r="B36" s="157" t="s">
        <v>4</v>
      </c>
      <c r="C36" s="12"/>
      <c r="D36" s="333" t="s">
        <v>100</v>
      </c>
      <c r="E36" s="333"/>
      <c r="F36" s="333"/>
      <c r="G36" s="158"/>
      <c r="H36" s="334">
        <f>ROUND((M35*M11)*20,0)/20</f>
        <v>0</v>
      </c>
      <c r="I36" s="334"/>
      <c r="J36" s="334"/>
      <c r="K36" s="334"/>
      <c r="L36" s="334"/>
      <c r="M36" s="156"/>
      <c r="N36" s="18"/>
      <c r="O36" s="199"/>
      <c r="P36" s="199"/>
      <c r="Q36" s="196"/>
      <c r="R36" s="196"/>
      <c r="S36" s="196"/>
      <c r="T36" s="196"/>
      <c r="U36" s="196"/>
      <c r="V36" s="4"/>
      <c r="W36" s="4"/>
      <c r="X36" s="4"/>
      <c r="Y36" s="4"/>
      <c r="Z36" s="4"/>
      <c r="AA36" s="4"/>
      <c r="AB36" s="4"/>
    </row>
    <row r="37" spans="1:28" s="1" customFormat="1" ht="12.75" customHeight="1" x14ac:dyDescent="0.2">
      <c r="A37" s="320"/>
      <c r="B37" s="157"/>
      <c r="C37" s="12"/>
      <c r="D37" s="333" t="s">
        <v>101</v>
      </c>
      <c r="E37" s="333"/>
      <c r="F37" s="333"/>
      <c r="G37" s="158"/>
      <c r="H37" s="334">
        <f>ROUND((M35*M13)*20,0)/20</f>
        <v>0</v>
      </c>
      <c r="I37" s="334"/>
      <c r="J37" s="334"/>
      <c r="K37" s="334"/>
      <c r="L37" s="334"/>
      <c r="M37" s="156"/>
      <c r="N37" s="18"/>
      <c r="O37" s="199"/>
      <c r="P37" s="199"/>
      <c r="Q37" s="196"/>
      <c r="R37" s="196"/>
      <c r="S37" s="196"/>
      <c r="T37" s="196"/>
      <c r="U37" s="196"/>
      <c r="V37" s="4"/>
      <c r="W37" s="4"/>
      <c r="X37" s="4"/>
      <c r="Y37" s="4"/>
      <c r="Z37" s="4"/>
      <c r="AA37" s="4"/>
      <c r="AB37" s="4"/>
    </row>
    <row r="38" spans="1:28" s="1" customFormat="1" ht="12.75" customHeight="1" x14ac:dyDescent="0.2">
      <c r="A38" s="320"/>
      <c r="B38" s="8"/>
      <c r="C38" s="8"/>
      <c r="D38" s="333" t="s">
        <v>5</v>
      </c>
      <c r="E38" s="333"/>
      <c r="F38" s="333"/>
      <c r="G38" s="158"/>
      <c r="H38" s="334">
        <f>ROUND((M35*M21)*20,0)/20</f>
        <v>0</v>
      </c>
      <c r="I38" s="334"/>
      <c r="J38" s="334"/>
      <c r="K38" s="334"/>
      <c r="L38" s="334"/>
      <c r="M38" s="156"/>
      <c r="N38" s="18"/>
      <c r="O38" s="18"/>
      <c r="P38" s="18"/>
      <c r="Q38" s="16"/>
      <c r="R38" s="16"/>
      <c r="S38" s="14"/>
      <c r="T38" s="14"/>
      <c r="U38" s="29"/>
      <c r="V38" s="4"/>
      <c r="W38" s="4"/>
      <c r="X38" s="4"/>
      <c r="Y38" s="4"/>
      <c r="Z38" s="4"/>
      <c r="AA38" s="4"/>
      <c r="AB38" s="4"/>
    </row>
    <row r="39" spans="1:28" s="1" customFormat="1" ht="12.75" customHeight="1" x14ac:dyDescent="0.2">
      <c r="A39" s="320"/>
      <c r="B39" s="8"/>
      <c r="C39" s="8"/>
      <c r="D39" s="333" t="s">
        <v>6</v>
      </c>
      <c r="E39" s="333"/>
      <c r="F39" s="333"/>
      <c r="G39" s="158"/>
      <c r="H39" s="334">
        <f>SUM(M15)</f>
        <v>0</v>
      </c>
      <c r="I39" s="334"/>
      <c r="J39" s="334"/>
      <c r="K39" s="334"/>
      <c r="L39" s="334"/>
      <c r="M39" s="156"/>
      <c r="N39" s="18"/>
      <c r="O39" s="18"/>
      <c r="P39" s="18"/>
      <c r="Q39" s="16"/>
      <c r="R39" s="16"/>
      <c r="S39" s="14"/>
      <c r="T39" s="14"/>
      <c r="U39" s="15"/>
      <c r="V39" s="4"/>
      <c r="W39" s="4"/>
      <c r="X39" s="4"/>
      <c r="Y39" s="4"/>
      <c r="Z39" s="4"/>
      <c r="AA39" s="4"/>
      <c r="AB39" s="4"/>
    </row>
    <row r="40" spans="1:28" s="1" customFormat="1" ht="12.75" customHeight="1" x14ac:dyDescent="0.2">
      <c r="A40" s="320"/>
      <c r="B40" s="8"/>
      <c r="C40" s="8"/>
      <c r="D40" s="333" t="s">
        <v>7</v>
      </c>
      <c r="E40" s="333"/>
      <c r="F40" s="333"/>
      <c r="G40" s="158"/>
      <c r="H40" s="334">
        <f>ROUND((M35*M17)*20,0)/20</f>
        <v>0</v>
      </c>
      <c r="I40" s="334"/>
      <c r="J40" s="334"/>
      <c r="K40" s="334"/>
      <c r="L40" s="334"/>
      <c r="M40" s="186">
        <f>SUM('Abzüge 2021'!B21)</f>
        <v>298.75</v>
      </c>
      <c r="N40" s="133"/>
      <c r="O40" s="133"/>
      <c r="P40" s="133"/>
      <c r="Q40" s="16"/>
      <c r="R40" s="16"/>
      <c r="S40" s="19"/>
      <c r="T40" s="19"/>
      <c r="U40" s="136"/>
      <c r="V40" s="134"/>
      <c r="W40" s="134"/>
      <c r="X40" s="134"/>
      <c r="Y40" s="134"/>
      <c r="Z40" s="134"/>
      <c r="AA40" s="134"/>
      <c r="AB40" s="134"/>
    </row>
    <row r="41" spans="1:28" s="1" customFormat="1" ht="12.75" customHeight="1" x14ac:dyDescent="0.2">
      <c r="A41" s="320"/>
      <c r="B41" s="8"/>
      <c r="C41" s="8"/>
      <c r="D41" s="333" t="s">
        <v>114</v>
      </c>
      <c r="E41" s="333"/>
      <c r="F41" s="333"/>
      <c r="G41" s="243">
        <f>IF(M19=0,0,IF(M19&gt;0,M19+V27))</f>
        <v>0.1</v>
      </c>
      <c r="H41" s="334">
        <f>ROUND((M21*M41)*20,0)/20</f>
        <v>0</v>
      </c>
      <c r="I41" s="334"/>
      <c r="J41" s="334"/>
      <c r="K41" s="334"/>
      <c r="L41" s="334"/>
      <c r="M41" s="186">
        <f>IF(M35&lt;'Abzüge 2021'!B22,0,IF(M35-'Abzüge 2021'!B23&lt;M40,M40,IF(M35-'Abzüge 2021'!B23&gt;M40,M35-'Abzüge 2021'!B23)))</f>
        <v>0</v>
      </c>
      <c r="N41" s="133"/>
      <c r="O41" s="133"/>
      <c r="P41" s="133"/>
      <c r="Q41" s="16"/>
      <c r="R41" s="16"/>
      <c r="S41" s="19"/>
      <c r="T41" s="19"/>
      <c r="U41" s="136"/>
      <c r="V41" s="134"/>
      <c r="W41" s="134"/>
      <c r="X41" s="134"/>
      <c r="Y41" s="134"/>
      <c r="Z41" s="134"/>
      <c r="AA41" s="134"/>
      <c r="AB41" s="134"/>
    </row>
    <row r="42" spans="1:28" s="1" customFormat="1" ht="12.75" customHeight="1" x14ac:dyDescent="0.2">
      <c r="A42" s="320"/>
      <c r="B42" s="8"/>
      <c r="C42" s="8"/>
      <c r="D42" s="333" t="s">
        <v>103</v>
      </c>
      <c r="E42" s="333"/>
      <c r="F42" s="333"/>
      <c r="G42" s="333"/>
      <c r="H42" s="333"/>
      <c r="I42" s="333"/>
      <c r="J42" s="333"/>
      <c r="K42" s="333"/>
      <c r="L42" s="214">
        <f>SUM(M23)</f>
        <v>0</v>
      </c>
      <c r="M42" s="159"/>
      <c r="N42" s="133"/>
      <c r="O42" s="133"/>
      <c r="P42" s="133"/>
      <c r="Q42" s="16"/>
      <c r="R42" s="16"/>
      <c r="S42" s="19"/>
      <c r="T42" s="19"/>
      <c r="U42" s="136"/>
      <c r="V42" s="134"/>
      <c r="W42" s="134"/>
      <c r="X42" s="134"/>
      <c r="Y42" s="134"/>
      <c r="Z42" s="134"/>
      <c r="AA42" s="134"/>
      <c r="AB42" s="134"/>
    </row>
    <row r="43" spans="1:28" s="1" customFormat="1" ht="12.75" customHeight="1" x14ac:dyDescent="0.2">
      <c r="A43" s="320"/>
      <c r="B43" s="8"/>
      <c r="C43" s="8"/>
      <c r="D43" s="333" t="s">
        <v>2</v>
      </c>
      <c r="E43" s="333"/>
      <c r="F43" s="333"/>
      <c r="G43" s="158"/>
      <c r="H43" s="334">
        <f>SUM(M33)</f>
        <v>0</v>
      </c>
      <c r="I43" s="334"/>
      <c r="J43" s="334"/>
      <c r="K43" s="334"/>
      <c r="L43" s="334"/>
      <c r="M43" s="156"/>
      <c r="N43" s="18"/>
      <c r="O43" s="18"/>
      <c r="P43" s="18"/>
      <c r="Q43" s="16"/>
      <c r="R43" s="16"/>
      <c r="S43" s="14"/>
      <c r="T43" s="14"/>
      <c r="U43" s="15"/>
      <c r="V43" s="4"/>
      <c r="W43" s="4"/>
      <c r="X43" s="4"/>
      <c r="Y43" s="4"/>
      <c r="Z43" s="4"/>
      <c r="AA43" s="4"/>
      <c r="AB43" s="4"/>
    </row>
    <row r="44" spans="1:28" s="1" customFormat="1" ht="12.75" customHeight="1" x14ac:dyDescent="0.2">
      <c r="A44" s="320"/>
      <c r="B44" s="8"/>
      <c r="C44" s="8"/>
      <c r="D44" s="333" t="s">
        <v>8</v>
      </c>
      <c r="E44" s="333"/>
      <c r="F44" s="333"/>
      <c r="G44" s="165">
        <f>SUM(M25)</f>
        <v>0.01</v>
      </c>
      <c r="H44" s="334">
        <f>ROUND(((M35+M46)*G44)*20,0)/20</f>
        <v>0</v>
      </c>
      <c r="I44" s="334"/>
      <c r="J44" s="334"/>
      <c r="K44" s="334"/>
      <c r="L44" s="334"/>
      <c r="M44" s="156">
        <f>SUM(H36,H37,H38,H39,H40,H41,L42,H43,H44)</f>
        <v>0</v>
      </c>
      <c r="N44" s="18"/>
      <c r="O44" s="18"/>
      <c r="P44" s="18"/>
      <c r="Q44" s="16"/>
      <c r="R44" s="16"/>
      <c r="S44" s="14"/>
      <c r="T44" s="14"/>
      <c r="U44" s="15"/>
      <c r="V44" s="4"/>
      <c r="W44" s="4"/>
      <c r="X44" s="4"/>
      <c r="Y44" s="4"/>
      <c r="Z44" s="4"/>
      <c r="AA44" s="4"/>
      <c r="AB44" s="4"/>
    </row>
    <row r="45" spans="1:28" s="1" customFormat="1" ht="12.75" customHeight="1" x14ac:dyDescent="0.2">
      <c r="A45" s="320"/>
      <c r="B45" s="191" t="s">
        <v>9</v>
      </c>
      <c r="C45" s="191"/>
      <c r="D45" s="191"/>
      <c r="E45" s="192"/>
      <c r="F45" s="192"/>
      <c r="G45" s="192"/>
      <c r="H45" s="192"/>
      <c r="I45" s="192"/>
      <c r="J45" s="192"/>
      <c r="K45" s="192"/>
      <c r="L45" s="192"/>
      <c r="M45" s="193">
        <f>SUM(M35-M44)</f>
        <v>0</v>
      </c>
      <c r="N45" s="18"/>
      <c r="O45" s="18"/>
      <c r="P45" s="18"/>
      <c r="Q45" s="16"/>
      <c r="R45" s="16"/>
      <c r="S45" s="14"/>
      <c r="T45" s="14"/>
      <c r="U45" s="15"/>
      <c r="V45" s="4"/>
      <c r="W45" s="4"/>
      <c r="X45" s="4"/>
      <c r="Y45" s="4"/>
      <c r="Z45" s="4"/>
      <c r="AA45" s="4"/>
      <c r="AB45" s="4"/>
    </row>
    <row r="46" spans="1:28" s="1" customFormat="1" ht="12.75" customHeight="1" x14ac:dyDescent="0.2">
      <c r="A46" s="320"/>
      <c r="B46" s="158" t="s">
        <v>137</v>
      </c>
      <c r="C46" s="158"/>
      <c r="D46" s="158"/>
      <c r="E46" s="158"/>
      <c r="F46" s="158"/>
      <c r="G46" s="158"/>
      <c r="H46" s="158"/>
      <c r="I46" s="158"/>
      <c r="J46" s="158"/>
      <c r="K46" s="158"/>
      <c r="L46" s="158"/>
      <c r="M46" s="156">
        <f>SUM(E25)</f>
        <v>0</v>
      </c>
      <c r="N46" s="18"/>
      <c r="O46" s="18"/>
      <c r="P46" s="18"/>
      <c r="Q46" s="16"/>
      <c r="R46" s="16"/>
      <c r="S46" s="14"/>
      <c r="T46" s="14"/>
      <c r="U46" s="15"/>
      <c r="V46" s="4"/>
      <c r="W46" s="4"/>
      <c r="X46" s="4"/>
      <c r="Y46" s="4"/>
      <c r="Z46" s="4"/>
      <c r="AA46" s="4"/>
      <c r="AB46" s="4"/>
    </row>
    <row r="47" spans="1:28" s="1" customFormat="1" ht="12.75" customHeight="1" x14ac:dyDescent="0.2">
      <c r="A47" s="320"/>
      <c r="B47" s="158" t="s">
        <v>118</v>
      </c>
      <c r="C47" s="158"/>
      <c r="D47" s="158"/>
      <c r="E47" s="158"/>
      <c r="F47" s="158"/>
      <c r="G47" s="158"/>
      <c r="H47" s="158"/>
      <c r="I47" s="158"/>
      <c r="J47" s="158"/>
      <c r="K47" s="158"/>
      <c r="L47" s="158"/>
      <c r="M47" s="156">
        <f>SUM(E27)</f>
        <v>0</v>
      </c>
      <c r="N47" s="18"/>
      <c r="O47" s="18"/>
      <c r="P47" s="18"/>
      <c r="Q47" s="16"/>
      <c r="R47" s="16"/>
      <c r="S47" s="14"/>
      <c r="T47" s="14"/>
      <c r="U47" s="15"/>
      <c r="V47" s="4"/>
      <c r="W47" s="4"/>
      <c r="X47" s="4"/>
      <c r="Y47" s="4"/>
      <c r="Z47" s="4"/>
      <c r="AA47" s="4"/>
      <c r="AB47" s="4"/>
    </row>
    <row r="48" spans="1:28" s="1" customFormat="1" ht="13.5" customHeight="1" thickBot="1" x14ac:dyDescent="0.25">
      <c r="A48" s="346"/>
      <c r="B48" s="160" t="s">
        <v>10</v>
      </c>
      <c r="C48" s="160"/>
      <c r="D48" s="160"/>
      <c r="E48" s="161"/>
      <c r="F48" s="161"/>
      <c r="G48" s="161"/>
      <c r="H48" s="161"/>
      <c r="I48" s="161"/>
      <c r="J48" s="161"/>
      <c r="K48" s="161"/>
      <c r="L48" s="161"/>
      <c r="M48" s="162">
        <f>SUM(M45:M47)</f>
        <v>0</v>
      </c>
      <c r="N48" s="18"/>
      <c r="O48" s="18"/>
      <c r="P48" s="18"/>
      <c r="Q48" s="16"/>
      <c r="R48" s="16"/>
      <c r="S48" s="14"/>
      <c r="T48" s="14"/>
      <c r="U48" s="15"/>
      <c r="V48" s="4"/>
      <c r="W48" s="4"/>
      <c r="X48" s="4"/>
      <c r="Y48" s="4"/>
      <c r="Z48" s="4"/>
      <c r="AA48" s="4"/>
      <c r="AB48" s="4"/>
    </row>
    <row r="49" spans="1:28" s="155" customFormat="1" ht="7.5" customHeight="1" thickBot="1" x14ac:dyDescent="0.2">
      <c r="A49" s="147"/>
      <c r="B49" s="148"/>
      <c r="C49" s="148"/>
      <c r="D49" s="148"/>
      <c r="E49" s="149"/>
      <c r="F49" s="149"/>
      <c r="G49" s="149"/>
      <c r="H49" s="149"/>
      <c r="I49" s="149"/>
      <c r="J49" s="149"/>
      <c r="K49" s="149"/>
      <c r="L49" s="149"/>
      <c r="M49" s="149"/>
      <c r="N49" s="150"/>
      <c r="O49" s="150"/>
      <c r="P49" s="150"/>
      <c r="Q49" s="151"/>
      <c r="R49" s="151"/>
      <c r="S49" s="152"/>
      <c r="T49" s="152"/>
      <c r="U49" s="153"/>
      <c r="V49" s="154"/>
      <c r="W49" s="154"/>
      <c r="X49" s="154"/>
      <c r="Y49" s="154"/>
      <c r="Z49" s="154"/>
      <c r="AA49" s="154"/>
      <c r="AB49" s="154"/>
    </row>
    <row r="50" spans="1:28" s="1" customFormat="1" ht="13.5" thickBot="1" x14ac:dyDescent="0.25">
      <c r="A50" s="336" t="s">
        <v>125</v>
      </c>
      <c r="B50" s="337"/>
      <c r="C50" s="337"/>
      <c r="D50" s="337"/>
      <c r="E50" s="337"/>
      <c r="F50" s="337"/>
      <c r="G50" s="337"/>
      <c r="H50" s="337"/>
      <c r="I50" s="337"/>
      <c r="J50" s="337"/>
      <c r="K50" s="337"/>
      <c r="L50" s="337"/>
      <c r="M50" s="338"/>
      <c r="N50" s="18"/>
      <c r="O50" s="18"/>
      <c r="P50" s="18"/>
      <c r="Q50" s="16"/>
      <c r="R50" s="16"/>
      <c r="S50" s="14"/>
      <c r="T50" s="14"/>
      <c r="U50" s="15"/>
      <c r="V50" s="4"/>
      <c r="W50" s="4"/>
      <c r="X50" s="4"/>
      <c r="Y50" s="4"/>
      <c r="Z50" s="4"/>
      <c r="AA50" s="4"/>
      <c r="AB50" s="4"/>
    </row>
    <row r="51" spans="1:28" s="22" customFormat="1" ht="8.25" customHeight="1" thickBot="1" x14ac:dyDescent="0.25">
      <c r="A51" s="277"/>
      <c r="B51" s="278" t="s">
        <v>57</v>
      </c>
      <c r="C51" s="339" t="s">
        <v>56</v>
      </c>
      <c r="D51" s="340"/>
      <c r="E51" s="279"/>
      <c r="F51" s="278" t="s">
        <v>57</v>
      </c>
      <c r="G51" s="339" t="s">
        <v>56</v>
      </c>
      <c r="H51" s="340"/>
      <c r="I51" s="280"/>
      <c r="J51" s="279"/>
      <c r="K51" s="278" t="s">
        <v>57</v>
      </c>
      <c r="L51" s="339" t="s">
        <v>56</v>
      </c>
      <c r="M51" s="341"/>
      <c r="N51" s="137"/>
      <c r="O51" s="137"/>
      <c r="P51" s="137"/>
      <c r="Q51" s="138"/>
      <c r="R51" s="138"/>
      <c r="S51" s="139"/>
      <c r="T51" s="139"/>
      <c r="U51" s="140"/>
      <c r="V51" s="141"/>
      <c r="W51" s="141"/>
      <c r="X51" s="141"/>
      <c r="Y51" s="141"/>
      <c r="Z51" s="141"/>
      <c r="AA51" s="141"/>
      <c r="AB51" s="141"/>
    </row>
    <row r="52" spans="1:28" s="22" customFormat="1" x14ac:dyDescent="0.2">
      <c r="A52" s="273">
        <v>1</v>
      </c>
      <c r="B52" s="274">
        <v>0</v>
      </c>
      <c r="C52" s="342" t="s">
        <v>58</v>
      </c>
      <c r="D52" s="343"/>
      <c r="E52" s="275">
        <v>11</v>
      </c>
      <c r="F52" s="274">
        <v>0</v>
      </c>
      <c r="G52" s="342" t="s">
        <v>58</v>
      </c>
      <c r="H52" s="344"/>
      <c r="I52" s="343"/>
      <c r="J52" s="275">
        <v>21</v>
      </c>
      <c r="K52" s="274">
        <v>0</v>
      </c>
      <c r="L52" s="342" t="s">
        <v>58</v>
      </c>
      <c r="M52" s="345"/>
      <c r="N52" s="137"/>
      <c r="O52" s="137"/>
      <c r="P52" s="137"/>
      <c r="Q52" s="138"/>
      <c r="R52" s="138"/>
      <c r="S52" s="139"/>
      <c r="T52" s="139"/>
      <c r="U52" s="140"/>
      <c r="V52" s="141"/>
      <c r="W52" s="141"/>
      <c r="X52" s="141"/>
      <c r="Y52" s="141"/>
      <c r="Z52" s="141"/>
      <c r="AA52" s="141"/>
      <c r="AB52" s="141"/>
    </row>
    <row r="53" spans="1:28" s="22" customFormat="1" x14ac:dyDescent="0.2">
      <c r="A53" s="127">
        <v>2</v>
      </c>
      <c r="B53" s="249">
        <v>0</v>
      </c>
      <c r="C53" s="347" t="s">
        <v>58</v>
      </c>
      <c r="D53" s="348"/>
      <c r="E53" s="21">
        <v>12</v>
      </c>
      <c r="F53" s="249">
        <v>0</v>
      </c>
      <c r="G53" s="347" t="s">
        <v>58</v>
      </c>
      <c r="H53" s="349"/>
      <c r="I53" s="348"/>
      <c r="J53" s="21">
        <v>22</v>
      </c>
      <c r="K53" s="249">
        <v>0</v>
      </c>
      <c r="L53" s="347" t="s">
        <v>58</v>
      </c>
      <c r="M53" s="350"/>
      <c r="N53" s="137"/>
      <c r="O53" s="137"/>
      <c r="P53" s="137"/>
      <c r="Q53" s="138"/>
      <c r="R53" s="138"/>
      <c r="S53" s="139"/>
      <c r="T53" s="139"/>
      <c r="U53" s="140"/>
      <c r="V53" s="141"/>
      <c r="W53" s="141"/>
      <c r="X53" s="141"/>
      <c r="Y53" s="141"/>
      <c r="Z53" s="141"/>
      <c r="AA53" s="141"/>
      <c r="AB53" s="141"/>
    </row>
    <row r="54" spans="1:28" s="22" customFormat="1" x14ac:dyDescent="0.2">
      <c r="A54" s="127">
        <v>3</v>
      </c>
      <c r="B54" s="249">
        <v>0</v>
      </c>
      <c r="C54" s="347" t="s">
        <v>58</v>
      </c>
      <c r="D54" s="348"/>
      <c r="E54" s="21">
        <v>13</v>
      </c>
      <c r="F54" s="249">
        <v>0</v>
      </c>
      <c r="G54" s="347" t="s">
        <v>58</v>
      </c>
      <c r="H54" s="349"/>
      <c r="I54" s="348"/>
      <c r="J54" s="21">
        <v>23</v>
      </c>
      <c r="K54" s="249">
        <v>0</v>
      </c>
      <c r="L54" s="347" t="s">
        <v>58</v>
      </c>
      <c r="M54" s="350"/>
      <c r="N54" s="137"/>
      <c r="O54" s="137"/>
      <c r="P54" s="137"/>
      <c r="Q54" s="138"/>
      <c r="R54" s="138"/>
      <c r="S54" s="139"/>
      <c r="T54" s="139"/>
      <c r="U54" s="140"/>
      <c r="V54" s="141"/>
      <c r="W54" s="141"/>
      <c r="X54" s="141"/>
      <c r="Y54" s="141"/>
      <c r="Z54" s="141"/>
      <c r="AA54" s="141"/>
      <c r="AB54" s="141"/>
    </row>
    <row r="55" spans="1:28" s="22" customFormat="1" x14ac:dyDescent="0.2">
      <c r="A55" s="127">
        <v>4</v>
      </c>
      <c r="B55" s="249">
        <v>0</v>
      </c>
      <c r="C55" s="347" t="s">
        <v>58</v>
      </c>
      <c r="D55" s="348"/>
      <c r="E55" s="21">
        <v>14</v>
      </c>
      <c r="F55" s="249">
        <v>0</v>
      </c>
      <c r="G55" s="347" t="s">
        <v>58</v>
      </c>
      <c r="H55" s="349"/>
      <c r="I55" s="348"/>
      <c r="J55" s="21">
        <v>24</v>
      </c>
      <c r="K55" s="249">
        <v>0</v>
      </c>
      <c r="L55" s="347" t="s">
        <v>58</v>
      </c>
      <c r="M55" s="350"/>
      <c r="N55" s="137"/>
      <c r="O55" s="137"/>
      <c r="P55" s="137"/>
      <c r="Q55" s="138"/>
      <c r="R55" s="138"/>
      <c r="S55" s="139"/>
      <c r="T55" s="139"/>
      <c r="U55" s="140"/>
      <c r="V55" s="141"/>
      <c r="W55" s="141"/>
      <c r="X55" s="141"/>
      <c r="Y55" s="141"/>
      <c r="Z55" s="141"/>
      <c r="AA55" s="141"/>
      <c r="AB55" s="141"/>
    </row>
    <row r="56" spans="1:28" s="22" customFormat="1" x14ac:dyDescent="0.2">
      <c r="A56" s="127">
        <v>5</v>
      </c>
      <c r="B56" s="249">
        <v>0</v>
      </c>
      <c r="C56" s="347" t="s">
        <v>58</v>
      </c>
      <c r="D56" s="348"/>
      <c r="E56" s="21">
        <v>15</v>
      </c>
      <c r="F56" s="249">
        <v>0</v>
      </c>
      <c r="G56" s="347" t="s">
        <v>58</v>
      </c>
      <c r="H56" s="349"/>
      <c r="I56" s="348"/>
      <c r="J56" s="21">
        <v>25</v>
      </c>
      <c r="K56" s="249">
        <v>0</v>
      </c>
      <c r="L56" s="347" t="s">
        <v>58</v>
      </c>
      <c r="M56" s="350"/>
      <c r="N56" s="137"/>
      <c r="O56" s="137"/>
      <c r="P56" s="137"/>
      <c r="Q56" s="138"/>
      <c r="R56" s="138"/>
      <c r="S56" s="139"/>
      <c r="T56" s="139"/>
      <c r="U56" s="140"/>
      <c r="V56" s="141"/>
      <c r="W56" s="141"/>
      <c r="X56" s="141"/>
      <c r="Y56" s="141"/>
      <c r="Z56" s="141"/>
      <c r="AA56" s="141"/>
      <c r="AB56" s="141"/>
    </row>
    <row r="57" spans="1:28" s="22" customFormat="1" x14ac:dyDescent="0.2">
      <c r="A57" s="127">
        <v>6</v>
      </c>
      <c r="B57" s="249">
        <v>0</v>
      </c>
      <c r="C57" s="347" t="s">
        <v>58</v>
      </c>
      <c r="D57" s="348"/>
      <c r="E57" s="21">
        <v>16</v>
      </c>
      <c r="F57" s="249">
        <v>0</v>
      </c>
      <c r="G57" s="347" t="s">
        <v>58</v>
      </c>
      <c r="H57" s="349"/>
      <c r="I57" s="348"/>
      <c r="J57" s="21">
        <v>26</v>
      </c>
      <c r="K57" s="249">
        <v>0</v>
      </c>
      <c r="L57" s="347" t="s">
        <v>58</v>
      </c>
      <c r="M57" s="350"/>
      <c r="N57" s="137"/>
      <c r="O57" s="137"/>
      <c r="P57" s="137"/>
      <c r="Q57" s="138"/>
      <c r="R57" s="138"/>
      <c r="S57" s="139"/>
      <c r="T57" s="139"/>
      <c r="U57" s="140"/>
      <c r="V57" s="141"/>
      <c r="W57" s="141"/>
      <c r="X57" s="141"/>
      <c r="Y57" s="141"/>
      <c r="Z57" s="141"/>
      <c r="AA57" s="141"/>
      <c r="AB57" s="141"/>
    </row>
    <row r="58" spans="1:28" s="22" customFormat="1" x14ac:dyDescent="0.2">
      <c r="A58" s="127">
        <v>7</v>
      </c>
      <c r="B58" s="249">
        <v>0</v>
      </c>
      <c r="C58" s="347" t="s">
        <v>58</v>
      </c>
      <c r="D58" s="348"/>
      <c r="E58" s="21">
        <v>17</v>
      </c>
      <c r="F58" s="249">
        <v>0</v>
      </c>
      <c r="G58" s="347" t="s">
        <v>58</v>
      </c>
      <c r="H58" s="349"/>
      <c r="I58" s="348"/>
      <c r="J58" s="21">
        <v>27</v>
      </c>
      <c r="K58" s="249">
        <v>0</v>
      </c>
      <c r="L58" s="347" t="s">
        <v>58</v>
      </c>
      <c r="M58" s="350"/>
      <c r="N58" s="137"/>
      <c r="O58" s="137"/>
      <c r="P58" s="137"/>
      <c r="Q58" s="138"/>
      <c r="R58" s="138"/>
      <c r="S58" s="139"/>
      <c r="T58" s="139"/>
      <c r="U58" s="140"/>
      <c r="V58" s="141"/>
      <c r="W58" s="141"/>
      <c r="X58" s="141"/>
      <c r="Y58" s="141"/>
      <c r="Z58" s="141"/>
      <c r="AA58" s="141"/>
      <c r="AB58" s="141"/>
    </row>
    <row r="59" spans="1:28" s="22" customFormat="1" x14ac:dyDescent="0.2">
      <c r="A59" s="127">
        <v>8</v>
      </c>
      <c r="B59" s="249">
        <v>0</v>
      </c>
      <c r="C59" s="347" t="s">
        <v>58</v>
      </c>
      <c r="D59" s="348"/>
      <c r="E59" s="21">
        <v>18</v>
      </c>
      <c r="F59" s="249">
        <v>0</v>
      </c>
      <c r="G59" s="347" t="s">
        <v>58</v>
      </c>
      <c r="H59" s="349"/>
      <c r="I59" s="348"/>
      <c r="J59" s="21">
        <v>28</v>
      </c>
      <c r="K59" s="249">
        <v>0</v>
      </c>
      <c r="L59" s="347" t="s">
        <v>58</v>
      </c>
      <c r="M59" s="350"/>
      <c r="N59" s="137"/>
      <c r="O59" s="137"/>
      <c r="P59" s="137"/>
      <c r="Q59" s="138"/>
      <c r="R59" s="138"/>
      <c r="S59" s="139"/>
      <c r="T59" s="139"/>
      <c r="U59" s="140"/>
      <c r="V59" s="141"/>
      <c r="W59" s="141"/>
      <c r="X59" s="141"/>
      <c r="Y59" s="141"/>
      <c r="Z59" s="141"/>
      <c r="AA59" s="141"/>
      <c r="AB59" s="141"/>
    </row>
    <row r="60" spans="1:28" s="22" customFormat="1" x14ac:dyDescent="0.2">
      <c r="A60" s="127">
        <v>9</v>
      </c>
      <c r="B60" s="249">
        <v>0</v>
      </c>
      <c r="C60" s="347" t="s">
        <v>58</v>
      </c>
      <c r="D60" s="348"/>
      <c r="E60" s="21">
        <v>19</v>
      </c>
      <c r="F60" s="249">
        <v>0</v>
      </c>
      <c r="G60" s="347" t="s">
        <v>58</v>
      </c>
      <c r="H60" s="349"/>
      <c r="I60" s="348"/>
      <c r="J60" s="21">
        <v>29</v>
      </c>
      <c r="K60" s="249">
        <v>0</v>
      </c>
      <c r="L60" s="347" t="s">
        <v>58</v>
      </c>
      <c r="M60" s="350"/>
      <c r="N60" s="137"/>
      <c r="O60" s="137"/>
      <c r="P60" s="137"/>
      <c r="Q60" s="138"/>
      <c r="R60" s="138"/>
      <c r="S60" s="139"/>
      <c r="T60" s="139"/>
      <c r="U60" s="140"/>
      <c r="V60" s="141"/>
      <c r="W60" s="141"/>
      <c r="X60" s="141"/>
      <c r="Y60" s="141"/>
      <c r="Z60" s="141"/>
      <c r="AA60" s="141"/>
      <c r="AB60" s="141"/>
    </row>
    <row r="61" spans="1:28" s="22" customFormat="1" ht="13.5" customHeight="1" thickBot="1" x14ac:dyDescent="0.25">
      <c r="A61" s="128">
        <v>10</v>
      </c>
      <c r="B61" s="250">
        <v>0</v>
      </c>
      <c r="C61" s="373" t="s">
        <v>58</v>
      </c>
      <c r="D61" s="374"/>
      <c r="E61" s="129">
        <v>20</v>
      </c>
      <c r="F61" s="250">
        <v>0</v>
      </c>
      <c r="G61" s="373" t="s">
        <v>58</v>
      </c>
      <c r="H61" s="375"/>
      <c r="I61" s="374"/>
      <c r="J61" s="21">
        <v>30</v>
      </c>
      <c r="K61" s="249">
        <v>0</v>
      </c>
      <c r="L61" s="347" t="s">
        <v>58</v>
      </c>
      <c r="M61" s="350"/>
      <c r="N61" s="137"/>
      <c r="O61" s="137"/>
      <c r="P61" s="137"/>
      <c r="Q61" s="138"/>
      <c r="R61" s="138"/>
      <c r="S61" s="139"/>
      <c r="T61" s="139"/>
      <c r="U61" s="140"/>
      <c r="V61" s="141"/>
      <c r="W61" s="141"/>
      <c r="X61" s="141"/>
      <c r="Y61" s="141"/>
      <c r="Z61" s="141"/>
      <c r="AA61" s="141"/>
      <c r="AB61" s="141"/>
    </row>
    <row r="62" spans="1:28" s="23" customFormat="1" ht="13.5" thickBot="1" x14ac:dyDescent="0.25">
      <c r="A62" s="28"/>
      <c r="B62" s="26"/>
      <c r="C62" s="26"/>
      <c r="D62" s="26"/>
      <c r="E62" s="27"/>
      <c r="F62" s="27"/>
      <c r="G62" s="27"/>
      <c r="H62" s="27"/>
      <c r="I62" s="27"/>
      <c r="J62" s="130">
        <v>31</v>
      </c>
      <c r="K62" s="251">
        <v>0</v>
      </c>
      <c r="L62" s="376" t="s">
        <v>58</v>
      </c>
      <c r="M62" s="377"/>
      <c r="N62" s="137"/>
      <c r="O62" s="137"/>
      <c r="P62" s="137"/>
      <c r="Q62" s="138"/>
      <c r="R62" s="138"/>
      <c r="S62" s="139"/>
      <c r="T62" s="139"/>
      <c r="U62" s="140"/>
      <c r="V62" s="141"/>
      <c r="W62" s="141"/>
      <c r="X62" s="141"/>
      <c r="Y62" s="141"/>
      <c r="Z62" s="141"/>
      <c r="AA62" s="141"/>
      <c r="AB62" s="141"/>
    </row>
    <row r="63" spans="1:28" s="23" customFormat="1" ht="13.5" thickBot="1" x14ac:dyDescent="0.25">
      <c r="A63" s="235"/>
      <c r="B63" s="232"/>
      <c r="C63" s="233"/>
      <c r="D63" s="378"/>
      <c r="E63" s="379"/>
      <c r="F63" s="234"/>
      <c r="G63" s="27"/>
      <c r="H63" s="351" t="s">
        <v>126</v>
      </c>
      <c r="I63" s="351"/>
      <c r="J63" s="351"/>
      <c r="K63" s="242">
        <f>SUM(B52:B61,F52:F61,K52:K62)</f>
        <v>0</v>
      </c>
      <c r="L63" s="231"/>
      <c r="M63" s="24"/>
      <c r="N63" s="137"/>
      <c r="O63" s="137"/>
      <c r="P63" s="137"/>
      <c r="Q63" s="138"/>
      <c r="R63" s="138"/>
      <c r="S63" s="139"/>
      <c r="T63" s="139"/>
      <c r="U63" s="140"/>
      <c r="V63" s="141"/>
      <c r="W63" s="141"/>
      <c r="X63" s="141"/>
      <c r="Y63" s="141"/>
      <c r="Z63" s="141"/>
      <c r="AA63" s="141"/>
      <c r="AB63" s="141"/>
    </row>
    <row r="64" spans="1:28" s="134" customFormat="1" ht="13.5" thickBot="1" x14ac:dyDescent="0.25">
      <c r="A64" s="131"/>
      <c r="B64" s="132"/>
      <c r="C64" s="132"/>
      <c r="D64" s="132"/>
      <c r="E64" s="133"/>
      <c r="F64" s="133"/>
      <c r="G64" s="133"/>
      <c r="H64" s="133"/>
      <c r="I64" s="133"/>
      <c r="J64" s="133"/>
      <c r="K64" s="133"/>
      <c r="L64" s="133"/>
      <c r="M64" s="133"/>
      <c r="N64" s="18"/>
      <c r="O64" s="18"/>
      <c r="P64" s="18"/>
      <c r="Q64" s="16"/>
      <c r="R64" s="16"/>
      <c r="S64" s="14"/>
      <c r="T64" s="14"/>
      <c r="U64" s="15"/>
      <c r="V64" s="4"/>
      <c r="W64" s="4"/>
      <c r="X64" s="4"/>
      <c r="Y64" s="4"/>
      <c r="Z64" s="4"/>
      <c r="AA64" s="4"/>
      <c r="AB64" s="4"/>
    </row>
    <row r="65" spans="1:28" s="1" customFormat="1" x14ac:dyDescent="0.2">
      <c r="A65" s="365" t="s">
        <v>81</v>
      </c>
      <c r="B65" s="366"/>
      <c r="C65" s="366"/>
      <c r="D65" s="366"/>
      <c r="E65" s="367">
        <f>SUM(H13)</f>
        <v>42765</v>
      </c>
      <c r="F65" s="367"/>
      <c r="G65" s="368" t="s">
        <v>80</v>
      </c>
      <c r="H65" s="368"/>
      <c r="I65" s="368"/>
      <c r="J65" s="368"/>
      <c r="K65" s="368"/>
      <c r="L65" s="368"/>
      <c r="M65" s="369"/>
      <c r="N65" s="18"/>
      <c r="O65" s="18"/>
      <c r="P65" s="18"/>
      <c r="Q65" s="16"/>
      <c r="R65" s="16"/>
      <c r="S65" s="14"/>
      <c r="T65" s="14"/>
      <c r="U65" s="15"/>
      <c r="V65" s="4"/>
      <c r="W65" s="4"/>
      <c r="X65" s="4"/>
      <c r="Y65" s="4"/>
      <c r="Z65" s="4"/>
      <c r="AA65" s="4"/>
      <c r="AB65" s="4"/>
    </row>
    <row r="66" spans="1:28" s="1" customFormat="1" ht="13.5" thickBot="1" x14ac:dyDescent="0.25">
      <c r="A66" s="370" t="s">
        <v>82</v>
      </c>
      <c r="B66" s="371"/>
      <c r="C66" s="371"/>
      <c r="D66" s="371"/>
      <c r="E66" s="371"/>
      <c r="F66" s="371"/>
      <c r="G66" s="371"/>
      <c r="H66" s="371"/>
      <c r="I66" s="371"/>
      <c r="J66" s="371"/>
      <c r="K66" s="371"/>
      <c r="L66" s="371"/>
      <c r="M66" s="372"/>
      <c r="N66" s="18"/>
      <c r="O66" s="18"/>
      <c r="P66" s="18"/>
      <c r="Q66" s="16"/>
      <c r="R66" s="16"/>
      <c r="S66" s="14"/>
      <c r="T66" s="14"/>
      <c r="U66" s="15"/>
      <c r="V66" s="4"/>
      <c r="W66" s="4"/>
      <c r="X66" s="4"/>
      <c r="Y66" s="4"/>
      <c r="Z66" s="4"/>
      <c r="AA66" s="4"/>
      <c r="AB66" s="4"/>
    </row>
    <row r="67" spans="1:28" s="1" customFormat="1" ht="18.75" customHeight="1" x14ac:dyDescent="0.2">
      <c r="A67" s="20"/>
      <c r="B67" s="8"/>
      <c r="C67" s="8"/>
      <c r="D67" s="8"/>
      <c r="E67" s="7"/>
      <c r="F67" s="7"/>
      <c r="G67" s="7"/>
      <c r="H67" s="7"/>
      <c r="I67" s="7"/>
      <c r="J67" s="7"/>
      <c r="K67" s="7"/>
      <c r="L67" s="7"/>
      <c r="M67" s="7"/>
      <c r="N67" s="18"/>
      <c r="O67" s="18"/>
      <c r="P67" s="18"/>
      <c r="Q67" s="16"/>
      <c r="R67" s="16"/>
      <c r="S67" s="14"/>
      <c r="T67" s="14"/>
      <c r="U67" s="15"/>
      <c r="V67" s="4"/>
      <c r="W67" s="4"/>
      <c r="X67" s="4"/>
      <c r="Y67" s="4"/>
      <c r="Z67" s="4"/>
      <c r="AA67" s="4"/>
      <c r="AB67" s="4"/>
    </row>
    <row r="68" spans="1:28" s="1" customFormat="1" x14ac:dyDescent="0.2">
      <c r="A68" s="364" t="str">
        <f>(E6)</f>
        <v>Name/Vorname</v>
      </c>
      <c r="B68" s="364"/>
      <c r="C68" s="364"/>
      <c r="D68" s="364"/>
      <c r="E68" s="364"/>
      <c r="F68" s="364"/>
      <c r="G68" s="7"/>
      <c r="H68" s="8"/>
      <c r="I68" s="8"/>
      <c r="J68" s="8"/>
      <c r="K68" s="8"/>
      <c r="L68" s="8"/>
      <c r="M68" s="8"/>
      <c r="N68" s="18"/>
      <c r="O68" s="18"/>
      <c r="P68" s="18"/>
      <c r="Q68" s="16"/>
      <c r="R68" s="16"/>
      <c r="S68" s="14"/>
      <c r="T68" s="14"/>
      <c r="U68" s="15"/>
      <c r="V68" s="4"/>
      <c r="W68" s="4"/>
      <c r="X68" s="4"/>
      <c r="Y68" s="4"/>
      <c r="Z68" s="4"/>
      <c r="AA68" s="4"/>
      <c r="AB68" s="4"/>
    </row>
    <row r="69" spans="1:28" s="1" customFormat="1" ht="15" customHeight="1" x14ac:dyDescent="0.2">
      <c r="A69" s="20"/>
      <c r="B69" s="8"/>
      <c r="C69" s="8"/>
      <c r="D69" s="8"/>
      <c r="E69" s="7"/>
      <c r="F69" s="7"/>
      <c r="G69" s="7"/>
      <c r="H69" s="7"/>
      <c r="I69" s="7"/>
      <c r="J69" s="7"/>
      <c r="K69" s="7"/>
      <c r="L69" s="7"/>
      <c r="M69" s="7"/>
      <c r="N69" s="18"/>
      <c r="O69" s="18"/>
      <c r="P69" s="18"/>
      <c r="Q69" s="16"/>
      <c r="R69" s="16"/>
      <c r="S69" s="14"/>
      <c r="T69" s="14"/>
      <c r="U69" s="15"/>
      <c r="V69" s="4"/>
      <c r="W69" s="4"/>
      <c r="X69" s="4"/>
      <c r="Y69" s="4"/>
      <c r="Z69" s="4"/>
      <c r="AA69" s="4"/>
      <c r="AB69" s="4"/>
    </row>
    <row r="70" spans="1:28" s="3" customFormat="1" x14ac:dyDescent="0.2">
      <c r="A70" s="364" t="str">
        <f>(E9)</f>
        <v>Name/Vorname</v>
      </c>
      <c r="B70" s="364"/>
      <c r="C70" s="364"/>
      <c r="D70" s="364"/>
      <c r="E70" s="364"/>
      <c r="F70" s="364"/>
      <c r="G70" s="360" t="str">
        <f>(M6)</f>
        <v>Ort</v>
      </c>
      <c r="H70" s="360"/>
      <c r="I70" s="360"/>
      <c r="J70" s="253" t="s">
        <v>130</v>
      </c>
      <c r="K70" s="361">
        <f ca="1">TODAY()</f>
        <v>42747</v>
      </c>
      <c r="L70" s="361"/>
      <c r="M70" s="361"/>
      <c r="N70" s="142"/>
      <c r="O70" s="142"/>
      <c r="P70" s="142"/>
      <c r="Q70" s="143"/>
      <c r="R70" s="143"/>
      <c r="S70" s="144"/>
      <c r="T70" s="144"/>
      <c r="U70" s="145"/>
      <c r="V70" s="146"/>
      <c r="W70" s="146"/>
      <c r="X70" s="146"/>
      <c r="Y70" s="146"/>
      <c r="Z70" s="146"/>
      <c r="AA70" s="146"/>
      <c r="AB70" s="146"/>
    </row>
    <row r="71" spans="1:28" s="1" customFormat="1" x14ac:dyDescent="0.2">
      <c r="A71" s="20"/>
      <c r="B71" s="8"/>
      <c r="C71" s="8"/>
      <c r="D71" s="8"/>
      <c r="E71" s="7"/>
      <c r="F71" s="7"/>
      <c r="G71" s="7"/>
      <c r="H71" s="7"/>
      <c r="I71" s="7"/>
      <c r="J71" s="7"/>
      <c r="K71" s="7"/>
      <c r="L71" s="7"/>
      <c r="M71" s="7"/>
      <c r="N71" s="18"/>
      <c r="O71" s="18"/>
      <c r="P71" s="18"/>
      <c r="Q71" s="16"/>
      <c r="R71" s="16"/>
      <c r="S71" s="14"/>
      <c r="T71" s="14"/>
      <c r="U71" s="15"/>
      <c r="V71" s="4"/>
      <c r="W71" s="4"/>
      <c r="X71" s="4"/>
      <c r="Y71" s="4"/>
      <c r="Z71" s="4"/>
      <c r="AA71" s="4"/>
      <c r="AB71" s="4"/>
    </row>
    <row r="72" spans="1:28" s="1" customFormat="1" x14ac:dyDescent="0.2">
      <c r="A72" s="20"/>
      <c r="B72" s="8"/>
      <c r="C72" s="8"/>
      <c r="D72" s="8"/>
      <c r="E72" s="7"/>
      <c r="F72" s="7"/>
      <c r="G72" s="7"/>
      <c r="H72" s="7"/>
      <c r="I72" s="7"/>
      <c r="J72" s="7"/>
      <c r="K72" s="7"/>
      <c r="L72" s="7"/>
      <c r="M72" s="7"/>
      <c r="N72" s="18"/>
      <c r="O72" s="18"/>
      <c r="P72" s="18"/>
      <c r="Q72" s="16"/>
      <c r="R72" s="16"/>
      <c r="S72" s="14"/>
      <c r="T72" s="14"/>
      <c r="U72" s="15"/>
      <c r="V72" s="4"/>
      <c r="W72" s="4"/>
      <c r="X72" s="4"/>
      <c r="Y72" s="4"/>
      <c r="Z72" s="4"/>
      <c r="AA72" s="4"/>
      <c r="AB72" s="4"/>
    </row>
    <row r="73" spans="1:28" s="1" customFormat="1" x14ac:dyDescent="0.2">
      <c r="A73" s="10"/>
      <c r="B73" s="3"/>
      <c r="C73" s="3"/>
      <c r="D73" s="3"/>
      <c r="N73" s="18"/>
      <c r="O73" s="18"/>
      <c r="P73" s="18"/>
      <c r="Q73" s="16"/>
      <c r="R73" s="16"/>
      <c r="S73" s="14"/>
      <c r="T73" s="14"/>
      <c r="U73" s="15"/>
      <c r="V73" s="4"/>
      <c r="W73" s="4"/>
      <c r="X73" s="4"/>
      <c r="Y73" s="4"/>
      <c r="Z73" s="4"/>
      <c r="AA73" s="4"/>
      <c r="AB73" s="4"/>
    </row>
    <row r="74" spans="1:28" s="1" customFormat="1" x14ac:dyDescent="0.2">
      <c r="A74" s="10"/>
      <c r="B74" s="3"/>
      <c r="C74" s="3"/>
      <c r="D74" s="3"/>
      <c r="N74" s="18"/>
      <c r="O74" s="18"/>
      <c r="P74" s="18"/>
      <c r="Q74" s="16"/>
      <c r="R74" s="16"/>
      <c r="S74" s="14"/>
      <c r="T74" s="14"/>
      <c r="U74" s="15"/>
      <c r="V74" s="4"/>
      <c r="W74" s="4"/>
      <c r="X74" s="4"/>
      <c r="Y74" s="4"/>
      <c r="Z74" s="4"/>
      <c r="AA74" s="4"/>
      <c r="AB74" s="4"/>
    </row>
    <row r="75" spans="1:28" s="1" customFormat="1" x14ac:dyDescent="0.2">
      <c r="A75" s="10"/>
      <c r="B75" s="3"/>
      <c r="C75" s="3"/>
      <c r="D75" s="3"/>
      <c r="N75" s="18"/>
      <c r="O75" s="18"/>
      <c r="P75" s="18"/>
      <c r="Q75" s="16"/>
      <c r="R75" s="16"/>
      <c r="S75" s="14"/>
      <c r="T75" s="14"/>
      <c r="U75" s="15"/>
      <c r="V75" s="4"/>
      <c r="W75" s="4"/>
      <c r="X75" s="4"/>
      <c r="Y75" s="4"/>
      <c r="Z75" s="4"/>
      <c r="AA75" s="4"/>
      <c r="AB75" s="4"/>
    </row>
    <row r="76" spans="1:28" s="1" customFormat="1" x14ac:dyDescent="0.2">
      <c r="A76" s="10"/>
      <c r="B76" s="3"/>
      <c r="C76" s="3"/>
      <c r="D76" s="3"/>
      <c r="N76" s="18"/>
      <c r="O76" s="18"/>
      <c r="P76" s="18"/>
      <c r="Q76" s="16"/>
      <c r="R76" s="16"/>
      <c r="S76" s="14"/>
      <c r="T76" s="14"/>
      <c r="U76" s="15"/>
      <c r="V76" s="4"/>
      <c r="W76" s="4"/>
      <c r="X76" s="4"/>
      <c r="Y76" s="4"/>
      <c r="Z76" s="4"/>
      <c r="AA76" s="4"/>
      <c r="AB76" s="4"/>
    </row>
    <row r="77" spans="1:28" s="1" customFormat="1" x14ac:dyDescent="0.2">
      <c r="A77" s="10"/>
      <c r="B77" s="3"/>
      <c r="C77" s="3"/>
      <c r="D77" s="3"/>
      <c r="N77" s="18"/>
      <c r="O77" s="18"/>
      <c r="P77" s="18"/>
      <c r="Q77" s="16"/>
      <c r="R77" s="16"/>
      <c r="S77" s="14"/>
      <c r="T77" s="14"/>
      <c r="U77" s="15"/>
      <c r="V77" s="4"/>
      <c r="W77" s="4"/>
      <c r="X77" s="4"/>
      <c r="Y77" s="4"/>
      <c r="Z77" s="4"/>
      <c r="AA77" s="4"/>
      <c r="AB77" s="4"/>
    </row>
    <row r="78" spans="1:28" s="1" customFormat="1" x14ac:dyDescent="0.2">
      <c r="A78" s="10"/>
      <c r="B78" s="3"/>
      <c r="C78" s="3"/>
      <c r="D78" s="3"/>
      <c r="N78" s="18"/>
      <c r="O78" s="18"/>
      <c r="P78" s="18"/>
      <c r="Q78" s="16"/>
      <c r="R78" s="16"/>
      <c r="S78" s="14"/>
      <c r="T78" s="14"/>
      <c r="U78" s="15"/>
      <c r="V78" s="4"/>
      <c r="W78" s="4"/>
      <c r="X78" s="4"/>
      <c r="Y78" s="4"/>
      <c r="Z78" s="4"/>
      <c r="AA78" s="4"/>
      <c r="AB78" s="4"/>
    </row>
    <row r="79" spans="1:28" s="1" customFormat="1" x14ac:dyDescent="0.2">
      <c r="A79" s="10"/>
      <c r="B79" s="3"/>
      <c r="C79" s="3"/>
      <c r="D79" s="3"/>
      <c r="N79" s="18"/>
      <c r="O79" s="18"/>
      <c r="P79" s="18"/>
      <c r="Q79" s="16"/>
      <c r="R79" s="16"/>
      <c r="S79" s="14"/>
      <c r="T79" s="14"/>
      <c r="U79" s="15"/>
      <c r="V79" s="4"/>
      <c r="W79" s="4"/>
      <c r="X79" s="4"/>
      <c r="Y79" s="4"/>
      <c r="Z79" s="4"/>
      <c r="AA79" s="4"/>
      <c r="AB79" s="4"/>
    </row>
    <row r="80" spans="1:28" s="1" customFormat="1" x14ac:dyDescent="0.2">
      <c r="A80" s="10"/>
      <c r="B80" s="3"/>
      <c r="C80" s="3"/>
      <c r="D80" s="3"/>
      <c r="N80" s="18"/>
      <c r="O80" s="18"/>
      <c r="P80" s="18"/>
      <c r="Q80" s="16"/>
      <c r="R80" s="16"/>
      <c r="S80" s="14"/>
      <c r="T80" s="14"/>
      <c r="U80" s="15"/>
      <c r="V80" s="4"/>
      <c r="W80" s="4"/>
      <c r="X80" s="4"/>
      <c r="Y80" s="4"/>
      <c r="Z80" s="4"/>
      <c r="AA80" s="4"/>
      <c r="AB80" s="4"/>
    </row>
    <row r="81" spans="1:28" s="1" customFormat="1" x14ac:dyDescent="0.2">
      <c r="A81" s="10"/>
      <c r="B81" s="3"/>
      <c r="C81" s="3"/>
      <c r="D81" s="3"/>
      <c r="N81" s="18"/>
      <c r="O81" s="18"/>
      <c r="P81" s="18"/>
      <c r="Q81" s="16"/>
      <c r="R81" s="16"/>
      <c r="S81" s="14"/>
      <c r="T81" s="14"/>
      <c r="U81" s="15"/>
      <c r="V81" s="4"/>
      <c r="W81" s="4"/>
      <c r="X81" s="4"/>
      <c r="Y81" s="4"/>
      <c r="Z81" s="4"/>
      <c r="AA81" s="4"/>
      <c r="AB81" s="4"/>
    </row>
    <row r="82" spans="1:28" s="1" customFormat="1" x14ac:dyDescent="0.2">
      <c r="A82" s="10"/>
      <c r="B82" s="3"/>
      <c r="C82" s="3"/>
      <c r="D82" s="3"/>
      <c r="N82" s="18"/>
      <c r="O82" s="18"/>
      <c r="P82" s="18"/>
      <c r="Q82" s="16"/>
      <c r="R82" s="16"/>
      <c r="S82" s="14"/>
      <c r="T82" s="14"/>
      <c r="U82" s="15"/>
      <c r="V82" s="4"/>
      <c r="W82" s="4"/>
      <c r="X82" s="4"/>
      <c r="Y82" s="4"/>
      <c r="Z82" s="4"/>
      <c r="AA82" s="4"/>
      <c r="AB82" s="4"/>
    </row>
    <row r="83" spans="1:28" s="1" customFormat="1" x14ac:dyDescent="0.2">
      <c r="A83" s="10"/>
      <c r="B83" s="3"/>
      <c r="C83" s="3"/>
      <c r="D83" s="3"/>
      <c r="N83" s="18"/>
      <c r="O83" s="18"/>
      <c r="P83" s="18"/>
      <c r="Q83" s="16"/>
      <c r="R83" s="16"/>
      <c r="S83" s="14"/>
      <c r="T83" s="14"/>
      <c r="U83" s="15"/>
      <c r="V83" s="4"/>
      <c r="W83" s="4"/>
      <c r="X83" s="4"/>
      <c r="Y83" s="4"/>
      <c r="Z83" s="4"/>
      <c r="AA83" s="4"/>
      <c r="AB83" s="4"/>
    </row>
    <row r="84" spans="1:28" s="1" customFormat="1" x14ac:dyDescent="0.2">
      <c r="A84" s="10"/>
      <c r="B84" s="3"/>
      <c r="C84" s="3"/>
      <c r="D84" s="3"/>
      <c r="N84" s="18"/>
      <c r="O84" s="18"/>
      <c r="P84" s="18"/>
      <c r="Q84" s="16"/>
      <c r="R84" s="16"/>
      <c r="S84" s="14"/>
      <c r="T84" s="14"/>
      <c r="U84" s="15"/>
      <c r="V84" s="4"/>
      <c r="W84" s="4"/>
      <c r="X84" s="4"/>
      <c r="Y84" s="4"/>
      <c r="Z84" s="4"/>
      <c r="AA84" s="4"/>
      <c r="AB84" s="4"/>
    </row>
    <row r="85" spans="1:28" s="1" customFormat="1" x14ac:dyDescent="0.2">
      <c r="A85" s="10"/>
      <c r="N85" s="18"/>
      <c r="O85" s="18"/>
      <c r="P85" s="18"/>
      <c r="Q85" s="16"/>
      <c r="R85" s="16"/>
      <c r="S85" s="14"/>
      <c r="T85" s="14"/>
      <c r="U85" s="15"/>
      <c r="V85" s="4"/>
      <c r="W85" s="4"/>
      <c r="X85" s="4"/>
      <c r="Y85" s="4"/>
      <c r="Z85" s="4"/>
      <c r="AA85" s="4"/>
      <c r="AB85" s="4"/>
    </row>
    <row r="86" spans="1:28" s="1" customFormat="1" x14ac:dyDescent="0.2">
      <c r="A86" s="10"/>
      <c r="N86" s="18"/>
      <c r="O86" s="18"/>
      <c r="P86" s="18"/>
      <c r="Q86" s="16"/>
      <c r="R86" s="16"/>
      <c r="S86" s="14"/>
      <c r="T86" s="14"/>
      <c r="U86" s="15"/>
      <c r="V86" s="4"/>
      <c r="W86" s="4"/>
      <c r="X86" s="4"/>
      <c r="Y86" s="4"/>
      <c r="Z86" s="4"/>
      <c r="AA86" s="4"/>
      <c r="AB86" s="4"/>
    </row>
    <row r="87" spans="1:28" s="1" customFormat="1" x14ac:dyDescent="0.2">
      <c r="A87" s="10"/>
      <c r="N87" s="18"/>
      <c r="O87" s="18"/>
      <c r="P87" s="18"/>
      <c r="Q87" s="16"/>
      <c r="R87" s="16"/>
      <c r="S87" s="14"/>
      <c r="T87" s="14"/>
      <c r="U87" s="15"/>
      <c r="V87" s="4"/>
      <c r="W87" s="4"/>
      <c r="X87" s="4"/>
      <c r="Y87" s="4"/>
      <c r="Z87" s="4"/>
      <c r="AA87" s="4"/>
      <c r="AB87" s="4"/>
    </row>
    <row r="88" spans="1:28" s="1" customFormat="1" x14ac:dyDescent="0.2">
      <c r="A88" s="10"/>
      <c r="N88" s="18"/>
      <c r="O88" s="18"/>
      <c r="P88" s="18"/>
      <c r="Q88" s="16"/>
      <c r="R88" s="16"/>
      <c r="S88" s="14"/>
      <c r="T88" s="14"/>
      <c r="U88" s="15"/>
      <c r="V88" s="4"/>
      <c r="W88" s="4"/>
      <c r="X88" s="4"/>
      <c r="Y88" s="4"/>
      <c r="Z88" s="4"/>
      <c r="AA88" s="4"/>
      <c r="AB88" s="4"/>
    </row>
    <row r="89" spans="1:28" s="1" customFormat="1" x14ac:dyDescent="0.2">
      <c r="A89" s="10"/>
      <c r="N89" s="18"/>
      <c r="O89" s="18"/>
      <c r="P89" s="18"/>
      <c r="Q89" s="16"/>
      <c r="R89" s="16"/>
      <c r="S89" s="14"/>
      <c r="T89" s="14"/>
      <c r="U89" s="15"/>
      <c r="V89" s="4"/>
      <c r="W89" s="4"/>
      <c r="X89" s="4"/>
      <c r="Y89" s="4"/>
      <c r="Z89" s="4"/>
      <c r="AA89" s="4"/>
      <c r="AB89" s="4"/>
    </row>
    <row r="90" spans="1:28" s="1" customFormat="1" x14ac:dyDescent="0.2">
      <c r="A90" s="10"/>
      <c r="N90" s="18"/>
      <c r="O90" s="18"/>
      <c r="P90" s="18"/>
      <c r="Q90" s="16"/>
      <c r="R90" s="16"/>
      <c r="S90" s="14"/>
      <c r="T90" s="14"/>
      <c r="U90" s="15"/>
      <c r="V90" s="4"/>
      <c r="W90" s="4"/>
      <c r="X90" s="4"/>
      <c r="Y90" s="4"/>
      <c r="Z90" s="4"/>
      <c r="AA90" s="4"/>
      <c r="AB90" s="4"/>
    </row>
    <row r="91" spans="1:28" s="1" customFormat="1" x14ac:dyDescent="0.2">
      <c r="A91" s="10"/>
      <c r="N91" s="18"/>
      <c r="O91" s="18"/>
      <c r="P91" s="18"/>
      <c r="Q91" s="16"/>
      <c r="R91" s="16"/>
      <c r="S91" s="14"/>
      <c r="T91" s="14"/>
      <c r="U91" s="15"/>
      <c r="V91" s="4"/>
      <c r="W91" s="4"/>
      <c r="X91" s="4"/>
      <c r="Y91" s="4"/>
      <c r="Z91" s="4"/>
      <c r="AA91" s="4"/>
      <c r="AB91" s="4"/>
    </row>
    <row r="92" spans="1:28" s="1" customFormat="1" x14ac:dyDescent="0.2">
      <c r="A92" s="10"/>
      <c r="N92" s="18"/>
      <c r="O92" s="18"/>
      <c r="P92" s="18"/>
      <c r="Q92" s="16"/>
      <c r="R92" s="16"/>
      <c r="S92" s="14"/>
      <c r="T92" s="14"/>
      <c r="U92" s="15"/>
      <c r="V92" s="4"/>
      <c r="W92" s="4"/>
      <c r="X92" s="4"/>
      <c r="Y92" s="4"/>
      <c r="Z92" s="4"/>
      <c r="AA92" s="4"/>
      <c r="AB92" s="4"/>
    </row>
    <row r="93" spans="1:28" s="1" customFormat="1" x14ac:dyDescent="0.2">
      <c r="A93" s="10"/>
      <c r="N93" s="18"/>
      <c r="O93" s="18"/>
      <c r="P93" s="18"/>
      <c r="Q93" s="16"/>
      <c r="R93" s="16"/>
      <c r="S93" s="14"/>
      <c r="T93" s="14"/>
      <c r="U93" s="15"/>
      <c r="V93" s="4"/>
      <c r="W93" s="4"/>
      <c r="X93" s="4"/>
      <c r="Y93" s="4"/>
      <c r="Z93" s="4"/>
      <c r="AA93" s="4"/>
      <c r="AB93" s="4"/>
    </row>
    <row r="94" spans="1:28" s="1" customFormat="1" x14ac:dyDescent="0.2">
      <c r="A94" s="10"/>
      <c r="N94" s="18"/>
      <c r="O94" s="18"/>
      <c r="P94" s="18"/>
      <c r="Q94" s="16"/>
      <c r="R94" s="16"/>
      <c r="S94" s="14"/>
      <c r="T94" s="14"/>
      <c r="U94" s="15"/>
      <c r="V94" s="4"/>
      <c r="W94" s="4"/>
      <c r="X94" s="4"/>
      <c r="Y94" s="4"/>
      <c r="Z94" s="4"/>
      <c r="AA94" s="4"/>
      <c r="AB94" s="4"/>
    </row>
    <row r="95" spans="1:28" s="1" customFormat="1" x14ac:dyDescent="0.2">
      <c r="A95" s="10"/>
      <c r="N95" s="18"/>
      <c r="O95" s="18"/>
      <c r="P95" s="18"/>
      <c r="Q95" s="16"/>
      <c r="R95" s="16"/>
      <c r="S95" s="14"/>
      <c r="T95" s="14"/>
      <c r="U95" s="15"/>
      <c r="V95" s="4"/>
      <c r="W95" s="4"/>
      <c r="X95" s="4"/>
      <c r="Y95" s="4"/>
      <c r="Z95" s="4"/>
      <c r="AA95" s="4"/>
      <c r="AB95" s="4"/>
    </row>
    <row r="96" spans="1:28" s="1" customFormat="1" x14ac:dyDescent="0.2">
      <c r="A96" s="10"/>
      <c r="N96" s="18"/>
      <c r="O96" s="18"/>
      <c r="P96" s="18"/>
      <c r="Q96" s="16"/>
      <c r="R96" s="16"/>
      <c r="S96" s="14"/>
      <c r="T96" s="14"/>
      <c r="U96" s="15"/>
      <c r="V96" s="4"/>
      <c r="W96" s="4"/>
      <c r="X96" s="4"/>
      <c r="Y96" s="4"/>
      <c r="Z96" s="4"/>
      <c r="AA96" s="4"/>
      <c r="AB96" s="4"/>
    </row>
    <row r="97" spans="1:28" s="1" customFormat="1" x14ac:dyDescent="0.2">
      <c r="A97" s="10"/>
      <c r="N97" s="18"/>
      <c r="O97" s="18"/>
      <c r="P97" s="18"/>
      <c r="Q97" s="16"/>
      <c r="R97" s="16"/>
      <c r="S97" s="14"/>
      <c r="T97" s="14"/>
      <c r="U97" s="15"/>
      <c r="V97" s="4"/>
      <c r="W97" s="4"/>
      <c r="X97" s="4"/>
      <c r="Y97" s="4"/>
      <c r="Z97" s="4"/>
      <c r="AA97" s="4"/>
      <c r="AB97" s="4"/>
    </row>
    <row r="98" spans="1:28" s="1" customFormat="1" x14ac:dyDescent="0.2">
      <c r="A98" s="10"/>
      <c r="N98" s="18"/>
      <c r="O98" s="18"/>
      <c r="P98" s="18"/>
      <c r="Q98" s="16"/>
      <c r="R98" s="16"/>
      <c r="S98" s="14"/>
      <c r="T98" s="14"/>
      <c r="U98" s="15"/>
      <c r="V98" s="4"/>
      <c r="W98" s="4"/>
      <c r="X98" s="4"/>
      <c r="Y98" s="4"/>
      <c r="Z98" s="4"/>
      <c r="AA98" s="4"/>
      <c r="AB98" s="4"/>
    </row>
    <row r="99" spans="1:28" s="1" customFormat="1" x14ac:dyDescent="0.2">
      <c r="A99" s="10"/>
      <c r="N99" s="18"/>
      <c r="O99" s="18"/>
      <c r="P99" s="18"/>
      <c r="Q99" s="16"/>
      <c r="R99" s="16"/>
      <c r="S99" s="14"/>
      <c r="T99" s="14"/>
      <c r="U99" s="15"/>
      <c r="V99" s="4"/>
      <c r="W99" s="4"/>
      <c r="X99" s="4"/>
      <c r="Y99" s="4"/>
      <c r="Z99" s="4"/>
      <c r="AA99" s="4"/>
      <c r="AB99" s="4"/>
    </row>
    <row r="100" spans="1:28" s="1" customFormat="1" x14ac:dyDescent="0.2">
      <c r="A100" s="10"/>
      <c r="N100" s="18"/>
      <c r="O100" s="18"/>
      <c r="P100" s="18"/>
      <c r="Q100" s="16"/>
      <c r="R100" s="16"/>
      <c r="S100" s="14"/>
      <c r="T100" s="14"/>
      <c r="U100" s="15"/>
      <c r="V100" s="4"/>
      <c r="W100" s="4"/>
      <c r="X100" s="4"/>
      <c r="Y100" s="4"/>
      <c r="Z100" s="4"/>
      <c r="AA100" s="4"/>
      <c r="AB100" s="4"/>
    </row>
    <row r="101" spans="1:28" s="1" customFormat="1" x14ac:dyDescent="0.2">
      <c r="A101" s="10"/>
      <c r="N101" s="18"/>
      <c r="O101" s="18"/>
      <c r="P101" s="18"/>
      <c r="Q101" s="16"/>
      <c r="R101" s="16"/>
      <c r="S101" s="14"/>
      <c r="T101" s="14"/>
      <c r="U101" s="15"/>
      <c r="V101" s="4"/>
      <c r="W101" s="4"/>
      <c r="X101" s="4"/>
      <c r="Y101" s="4"/>
      <c r="Z101" s="4"/>
      <c r="AA101" s="4"/>
      <c r="AB101" s="4"/>
    </row>
    <row r="102" spans="1:28" s="1" customFormat="1" x14ac:dyDescent="0.2">
      <c r="A102" s="10"/>
      <c r="N102" s="18"/>
      <c r="O102" s="18"/>
      <c r="P102" s="18"/>
      <c r="Q102" s="16"/>
      <c r="R102" s="16"/>
      <c r="S102" s="14"/>
      <c r="T102" s="14"/>
      <c r="U102" s="15"/>
      <c r="V102" s="4"/>
      <c r="W102" s="4"/>
      <c r="X102" s="4"/>
      <c r="Y102" s="4"/>
      <c r="Z102" s="4"/>
      <c r="AA102" s="4"/>
      <c r="AB102" s="4"/>
    </row>
    <row r="103" spans="1:28" s="1" customFormat="1" x14ac:dyDescent="0.2">
      <c r="A103" s="10"/>
      <c r="N103" s="18"/>
      <c r="O103" s="18"/>
      <c r="P103" s="18"/>
      <c r="Q103" s="16"/>
      <c r="R103" s="16"/>
      <c r="S103" s="14"/>
      <c r="T103" s="14"/>
      <c r="U103" s="15"/>
      <c r="V103" s="4"/>
      <c r="W103" s="4"/>
      <c r="X103" s="4"/>
      <c r="Y103" s="4"/>
      <c r="Z103" s="4"/>
      <c r="AA103" s="4"/>
      <c r="AB103" s="4"/>
    </row>
    <row r="104" spans="1:28" s="1" customFormat="1" x14ac:dyDescent="0.2">
      <c r="A104" s="10"/>
      <c r="N104" s="18"/>
      <c r="O104" s="18"/>
      <c r="P104" s="18"/>
      <c r="Q104" s="16"/>
      <c r="R104" s="16"/>
      <c r="S104" s="14"/>
      <c r="T104" s="14"/>
      <c r="U104" s="15"/>
      <c r="V104" s="4"/>
      <c r="W104" s="4"/>
      <c r="X104" s="4"/>
      <c r="Y104" s="4"/>
      <c r="Z104" s="4"/>
      <c r="AA104" s="4"/>
      <c r="AB104" s="4"/>
    </row>
    <row r="105" spans="1:28" s="1" customFormat="1" x14ac:dyDescent="0.2">
      <c r="A105" s="10"/>
      <c r="N105" s="18"/>
      <c r="O105" s="18"/>
      <c r="P105" s="18"/>
      <c r="Q105" s="16"/>
      <c r="R105" s="16"/>
      <c r="S105" s="14"/>
      <c r="T105" s="14"/>
      <c r="U105" s="15"/>
      <c r="V105" s="4"/>
      <c r="W105" s="4"/>
      <c r="X105" s="4"/>
      <c r="Y105" s="4"/>
      <c r="Z105" s="4"/>
      <c r="AA105" s="4"/>
      <c r="AB105" s="4"/>
    </row>
    <row r="106" spans="1:28" s="1" customFormat="1" x14ac:dyDescent="0.2">
      <c r="A106" s="10"/>
      <c r="N106" s="18"/>
      <c r="O106" s="18"/>
      <c r="P106" s="18"/>
      <c r="Q106" s="16"/>
      <c r="R106" s="16"/>
      <c r="S106" s="14"/>
      <c r="T106" s="14"/>
      <c r="U106" s="15"/>
      <c r="V106" s="4"/>
      <c r="W106" s="4"/>
      <c r="X106" s="4"/>
      <c r="Y106" s="4"/>
      <c r="Z106" s="4"/>
      <c r="AA106" s="4"/>
      <c r="AB106" s="4"/>
    </row>
    <row r="107" spans="1:28" s="1" customFormat="1" x14ac:dyDescent="0.2">
      <c r="A107" s="10"/>
      <c r="N107" s="18"/>
      <c r="O107" s="18"/>
      <c r="P107" s="18"/>
      <c r="Q107" s="16"/>
      <c r="R107" s="16"/>
      <c r="S107" s="14"/>
      <c r="T107" s="14"/>
      <c r="U107" s="15"/>
      <c r="V107" s="4"/>
      <c r="W107" s="4"/>
      <c r="X107" s="4"/>
      <c r="Y107" s="4"/>
      <c r="Z107" s="4"/>
      <c r="AA107" s="4"/>
      <c r="AB107" s="4"/>
    </row>
    <row r="108" spans="1:28" s="1" customFormat="1" x14ac:dyDescent="0.2">
      <c r="A108" s="10"/>
      <c r="N108" s="18"/>
      <c r="O108" s="18"/>
      <c r="P108" s="18"/>
      <c r="Q108" s="16"/>
      <c r="R108" s="16"/>
      <c r="S108" s="14"/>
      <c r="T108" s="14"/>
      <c r="U108" s="15"/>
      <c r="V108" s="4"/>
      <c r="W108" s="4"/>
      <c r="X108" s="4"/>
      <c r="Y108" s="4"/>
      <c r="Z108" s="4"/>
      <c r="AA108" s="4"/>
      <c r="AB108" s="4"/>
    </row>
    <row r="109" spans="1:28" s="1" customFormat="1" x14ac:dyDescent="0.2">
      <c r="A109" s="10"/>
      <c r="N109" s="18"/>
      <c r="O109" s="18"/>
      <c r="P109" s="18"/>
      <c r="Q109" s="16"/>
      <c r="R109" s="16"/>
      <c r="S109" s="14"/>
      <c r="T109" s="14"/>
      <c r="U109" s="15"/>
      <c r="V109" s="4"/>
      <c r="W109" s="4"/>
      <c r="X109" s="4"/>
      <c r="Y109" s="4"/>
      <c r="Z109" s="4"/>
      <c r="AA109" s="4"/>
      <c r="AB109" s="4"/>
    </row>
    <row r="110" spans="1:28" s="1" customFormat="1" x14ac:dyDescent="0.2">
      <c r="A110" s="10"/>
      <c r="N110" s="18"/>
      <c r="O110" s="18"/>
      <c r="P110" s="18"/>
      <c r="Q110" s="16"/>
      <c r="R110" s="16"/>
      <c r="S110" s="14"/>
      <c r="T110" s="14"/>
      <c r="U110" s="15"/>
      <c r="V110" s="4"/>
      <c r="W110" s="4"/>
      <c r="X110" s="4"/>
      <c r="Y110" s="4"/>
      <c r="Z110" s="4"/>
      <c r="AA110" s="4"/>
      <c r="AB110" s="4"/>
    </row>
    <row r="111" spans="1:28" s="1" customFormat="1" x14ac:dyDescent="0.2">
      <c r="A111" s="10"/>
      <c r="N111" s="18"/>
      <c r="O111" s="18"/>
      <c r="P111" s="18"/>
      <c r="Q111" s="16"/>
      <c r="R111" s="16"/>
      <c r="S111" s="14"/>
      <c r="T111" s="14"/>
      <c r="U111" s="15"/>
      <c r="V111" s="4"/>
      <c r="W111" s="4"/>
      <c r="X111" s="4"/>
      <c r="Y111" s="4"/>
      <c r="Z111" s="4"/>
      <c r="AA111" s="4"/>
      <c r="AB111" s="4"/>
    </row>
    <row r="112" spans="1:28" s="1" customFormat="1" x14ac:dyDescent="0.2">
      <c r="A112" s="10"/>
      <c r="N112" s="18"/>
      <c r="O112" s="18"/>
      <c r="P112" s="18"/>
      <c r="Q112" s="16"/>
      <c r="R112" s="16"/>
      <c r="S112" s="14"/>
      <c r="T112" s="14"/>
      <c r="U112" s="15"/>
      <c r="V112" s="4"/>
      <c r="W112" s="4"/>
      <c r="X112" s="4"/>
      <c r="Y112" s="4"/>
      <c r="Z112" s="4"/>
      <c r="AA112" s="4"/>
      <c r="AB112" s="4"/>
    </row>
    <row r="11461" spans="2:29" s="9" customFormat="1" ht="10.5" customHeight="1" x14ac:dyDescent="0.2">
      <c r="B11461" s="2"/>
      <c r="C11461" s="2"/>
      <c r="D11461" s="2"/>
      <c r="E11461" s="2"/>
      <c r="F11461" s="2"/>
      <c r="G11461" s="2"/>
      <c r="H11461" s="2"/>
      <c r="I11461" s="2"/>
      <c r="J11461" s="2"/>
      <c r="K11461" s="2"/>
      <c r="L11461" s="2"/>
      <c r="M11461" s="2"/>
      <c r="N11461" s="18"/>
      <c r="O11461" s="18"/>
      <c r="P11461" s="18"/>
      <c r="Q11461" s="16"/>
      <c r="R11461" s="16"/>
      <c r="S11461" s="14"/>
      <c r="T11461" s="14"/>
      <c r="U11461" s="15"/>
      <c r="V11461" s="4"/>
      <c r="W11461" s="4"/>
      <c r="X11461" s="4"/>
      <c r="Y11461" s="4"/>
      <c r="Z11461" s="4"/>
      <c r="AA11461" s="4"/>
      <c r="AB11461" s="4"/>
      <c r="AC11461" s="2"/>
    </row>
  </sheetData>
  <sheetProtection algorithmName="SHA-512" hashValue="ET/9yOzJSmgQOJMNDgvJSd8Ru4Ce+xgL5J+HD1PtEiBbZHj2A+Hq2xRx4c0pC/hqg6gVvueR41T7A1Tg0ZQE/g==" saltValue="Ri/HbFgvwKuEYSd/vQfHfg==" spinCount="100000" sheet="1" objects="1" scenarios="1"/>
  <mergeCells count="123">
    <mergeCell ref="H5:K5"/>
    <mergeCell ref="E6:G6"/>
    <mergeCell ref="H6:K6"/>
    <mergeCell ref="E8:G8"/>
    <mergeCell ref="H8:J8"/>
    <mergeCell ref="E9:G9"/>
    <mergeCell ref="H9:J9"/>
    <mergeCell ref="G70:I70"/>
    <mergeCell ref="K70:M70"/>
    <mergeCell ref="K9:L9"/>
    <mergeCell ref="E11:J11"/>
    <mergeCell ref="J27:L27"/>
    <mergeCell ref="A68:F68"/>
    <mergeCell ref="A70:F70"/>
    <mergeCell ref="E5:G5"/>
    <mergeCell ref="A65:D65"/>
    <mergeCell ref="E65:F65"/>
    <mergeCell ref="G65:M65"/>
    <mergeCell ref="A66:M66"/>
    <mergeCell ref="C61:D61"/>
    <mergeCell ref="G61:I61"/>
    <mergeCell ref="L61:M61"/>
    <mergeCell ref="L62:M62"/>
    <mergeCell ref="D63:E63"/>
    <mergeCell ref="H63:J63"/>
    <mergeCell ref="C59:D59"/>
    <mergeCell ref="G59:I59"/>
    <mergeCell ref="L59:M59"/>
    <mergeCell ref="C60:D60"/>
    <mergeCell ref="G60:I60"/>
    <mergeCell ref="L60:M60"/>
    <mergeCell ref="C57:D57"/>
    <mergeCell ref="G57:I57"/>
    <mergeCell ref="L57:M57"/>
    <mergeCell ref="C58:D58"/>
    <mergeCell ref="G58:I58"/>
    <mergeCell ref="L58:M58"/>
    <mergeCell ref="C55:D55"/>
    <mergeCell ref="G55:I55"/>
    <mergeCell ref="L55:M55"/>
    <mergeCell ref="C56:D56"/>
    <mergeCell ref="G56:I56"/>
    <mergeCell ref="L56:M56"/>
    <mergeCell ref="C53:D53"/>
    <mergeCell ref="G53:I53"/>
    <mergeCell ref="L53:M53"/>
    <mergeCell ref="C54:D54"/>
    <mergeCell ref="G54:I54"/>
    <mergeCell ref="L54:M54"/>
    <mergeCell ref="A50:M50"/>
    <mergeCell ref="C51:D51"/>
    <mergeCell ref="G51:H51"/>
    <mergeCell ref="L51:M51"/>
    <mergeCell ref="C52:D52"/>
    <mergeCell ref="G52:I52"/>
    <mergeCell ref="L52:M52"/>
    <mergeCell ref="D41:F41"/>
    <mergeCell ref="H41:L41"/>
    <mergeCell ref="D42:K42"/>
    <mergeCell ref="D43:F43"/>
    <mergeCell ref="H43:L43"/>
    <mergeCell ref="D44:F44"/>
    <mergeCell ref="H44:L44"/>
    <mergeCell ref="A32:A48"/>
    <mergeCell ref="H37:L37"/>
    <mergeCell ref="D38:F38"/>
    <mergeCell ref="H38:L38"/>
    <mergeCell ref="D39:F39"/>
    <mergeCell ref="H39:L39"/>
    <mergeCell ref="D40:F40"/>
    <mergeCell ref="H40:L40"/>
    <mergeCell ref="B29:D29"/>
    <mergeCell ref="E29:F29"/>
    <mergeCell ref="K29:L29"/>
    <mergeCell ref="Q30:U33"/>
    <mergeCell ref="Q34:U35"/>
    <mergeCell ref="D36:F36"/>
    <mergeCell ref="H36:L36"/>
    <mergeCell ref="D37:F37"/>
    <mergeCell ref="A31:M31"/>
    <mergeCell ref="B25:D25"/>
    <mergeCell ref="E25:F25"/>
    <mergeCell ref="G25:H25"/>
    <mergeCell ref="K25:L25"/>
    <mergeCell ref="P25:U25"/>
    <mergeCell ref="B27:D27"/>
    <mergeCell ref="E27:F27"/>
    <mergeCell ref="G27:H27"/>
    <mergeCell ref="P27:R27"/>
    <mergeCell ref="T27:U27"/>
    <mergeCell ref="E21:F21"/>
    <mergeCell ref="G21:H21"/>
    <mergeCell ref="K21:L21"/>
    <mergeCell ref="P21:U21"/>
    <mergeCell ref="B23:D23"/>
    <mergeCell ref="E23:F23"/>
    <mergeCell ref="G23:H23"/>
    <mergeCell ref="K23:L23"/>
    <mergeCell ref="P23:U23"/>
    <mergeCell ref="P9:U9"/>
    <mergeCell ref="B11:D11"/>
    <mergeCell ref="B13:D13"/>
    <mergeCell ref="E13:F13"/>
    <mergeCell ref="H13:I13"/>
    <mergeCell ref="J13:L13"/>
    <mergeCell ref="A2:M2"/>
    <mergeCell ref="A3:A30"/>
    <mergeCell ref="B6:D6"/>
    <mergeCell ref="B9:D9"/>
    <mergeCell ref="B15:D15"/>
    <mergeCell ref="E15:F15"/>
    <mergeCell ref="G15:H15"/>
    <mergeCell ref="J15:L15"/>
    <mergeCell ref="C17:D17"/>
    <mergeCell ref="E17:F17"/>
    <mergeCell ref="J17:L17"/>
    <mergeCell ref="P17:R17"/>
    <mergeCell ref="B19:D19"/>
    <mergeCell ref="E19:F19"/>
    <mergeCell ref="G19:I19"/>
    <mergeCell ref="J19:L19"/>
    <mergeCell ref="P19:U19"/>
    <mergeCell ref="B21:D21"/>
  </mergeCells>
  <hyperlinks>
    <hyperlink ref="O19" r:id="rId1" xr:uid="{96F16ECB-4A3A-4D98-AAC3-F359B6D664BB}"/>
    <hyperlink ref="O21" r:id="rId2" xr:uid="{F738989F-D46C-40BA-95EC-9DEB08D82549}"/>
    <hyperlink ref="O23" r:id="rId3" xr:uid="{9F0A1B8A-83D0-425F-9EA6-AADFB7F22FC4}"/>
    <hyperlink ref="O25" r:id="rId4" xr:uid="{408D4F85-7A58-476E-B90B-57AADF8C2620}"/>
    <hyperlink ref="O27" r:id="rId5" xr:uid="{75499786-274B-4D85-B063-05E7DF649ACA}"/>
    <hyperlink ref="S27" r:id="rId6" xr:uid="{AAF1C385-24EE-4FA5-B37F-150CC39496B1}"/>
    <hyperlink ref="O9" r:id="rId7" xr:uid="{BABA137E-3DB8-4299-A96D-264703BA5456}"/>
  </hyperlinks>
  <printOptions horizontalCentered="1"/>
  <pageMargins left="0.78740157480314965" right="0.39370078740157483" top="0.39370078740157483" bottom="0.39370078740157483" header="0.51181102362204722" footer="0.51181102362204722"/>
  <pageSetup paperSize="9" scale="105" orientation="portrait" r:id="rId8"/>
  <headerFooter alignWithMargins="0"/>
  <ignoredErrors>
    <ignoredError sqref="I15 I21 I23 I25 I27 M17 M21" unlockedFormula="1"/>
  </ignoredErrors>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S219"/>
  <sheetViews>
    <sheetView topLeftCell="A7" zoomScaleNormal="100" workbookViewId="0">
      <selection activeCell="A45" sqref="A45:B47"/>
    </sheetView>
  </sheetViews>
  <sheetFormatPr baseColWidth="10" defaultColWidth="11.42578125" defaultRowHeight="12.75" x14ac:dyDescent="0.2"/>
  <cols>
    <col min="1" max="1" width="42.85546875" style="125" customWidth="1"/>
    <col min="2" max="2" width="14.42578125" style="125" customWidth="1"/>
    <col min="3" max="3" width="1.42578125" style="125" customWidth="1"/>
    <col min="4" max="4" width="13.28515625" style="125" bestFit="1" customWidth="1"/>
    <col min="5" max="5" width="1.42578125" style="125" customWidth="1"/>
    <col min="6" max="6" width="11.85546875" style="125" bestFit="1" customWidth="1"/>
    <col min="7" max="7" width="1.42578125" style="125" customWidth="1"/>
    <col min="8" max="8" width="13.42578125" style="125" bestFit="1" customWidth="1"/>
    <col min="9" max="12" width="10.85546875" style="120" customWidth="1"/>
    <col min="13" max="45" width="11.42578125" style="34"/>
    <col min="46" max="16384" width="11.42578125" style="120"/>
  </cols>
  <sheetData>
    <row r="1" spans="1:45" s="309" customFormat="1" ht="18.75" customHeight="1" thickBot="1" x14ac:dyDescent="0.3">
      <c r="A1" s="383" t="s">
        <v>148</v>
      </c>
      <c r="B1" s="384"/>
      <c r="C1" s="384"/>
      <c r="D1" s="384"/>
      <c r="E1" s="384"/>
      <c r="F1" s="384"/>
      <c r="G1" s="384"/>
      <c r="H1" s="385"/>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row>
    <row r="2" spans="1:45" s="36" customFormat="1" ht="6.75" thickBot="1" x14ac:dyDescent="0.2">
      <c r="A2" s="35"/>
      <c r="B2" s="35"/>
      <c r="C2" s="35"/>
      <c r="D2" s="35"/>
      <c r="E2" s="35"/>
      <c r="F2" s="35"/>
      <c r="G2" s="35"/>
      <c r="H2" s="35"/>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row>
    <row r="3" spans="1:45" s="33" customFormat="1" ht="15.75" x14ac:dyDescent="0.25">
      <c r="A3" s="290" t="s">
        <v>12</v>
      </c>
      <c r="B3" s="38"/>
      <c r="C3" s="38"/>
      <c r="D3" s="39" t="s">
        <v>51</v>
      </c>
      <c r="E3" s="39"/>
      <c r="F3" s="39"/>
      <c r="G3" s="39"/>
      <c r="H3" s="39" t="s">
        <v>52</v>
      </c>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row>
    <row r="4" spans="1:45" s="44" customFormat="1" ht="15" x14ac:dyDescent="0.25">
      <c r="A4" s="40" t="s">
        <v>24</v>
      </c>
      <c r="B4" s="41"/>
      <c r="C4" s="41"/>
      <c r="D4" s="281">
        <v>11.5</v>
      </c>
      <c r="E4" s="42"/>
      <c r="F4" s="43"/>
      <c r="G4" s="43"/>
      <c r="H4" s="281">
        <f t="shared" ref="H4:H9" si="0">SUM(D4*30)</f>
        <v>345</v>
      </c>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row>
    <row r="5" spans="1:45" s="47" customFormat="1" ht="15" x14ac:dyDescent="0.25">
      <c r="A5" s="40" t="s">
        <v>25</v>
      </c>
      <c r="B5" s="46"/>
      <c r="C5" s="46"/>
      <c r="D5" s="281">
        <f>SUM(D6:D8)</f>
        <v>21.5</v>
      </c>
      <c r="E5" s="42"/>
      <c r="F5" s="43"/>
      <c r="G5" s="43"/>
      <c r="H5" s="281">
        <f t="shared" si="0"/>
        <v>645</v>
      </c>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row>
    <row r="6" spans="1:45" s="33" customFormat="1" ht="14.25" x14ac:dyDescent="0.2">
      <c r="A6" s="49" t="s">
        <v>61</v>
      </c>
      <c r="B6" s="38"/>
      <c r="C6" s="38"/>
      <c r="D6" s="282">
        <v>3.5</v>
      </c>
      <c r="E6" s="50"/>
      <c r="F6" s="51"/>
      <c r="G6" s="51"/>
      <c r="H6" s="282">
        <f t="shared" si="0"/>
        <v>105</v>
      </c>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row>
    <row r="7" spans="1:45" s="33" customFormat="1" ht="14.25" x14ac:dyDescent="0.2">
      <c r="A7" s="49" t="s">
        <v>62</v>
      </c>
      <c r="B7" s="38"/>
      <c r="C7" s="38"/>
      <c r="D7" s="282">
        <v>10</v>
      </c>
      <c r="E7" s="50"/>
      <c r="F7" s="51"/>
      <c r="G7" s="51"/>
      <c r="H7" s="282">
        <f t="shared" si="0"/>
        <v>300</v>
      </c>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row>
    <row r="8" spans="1:45" s="33" customFormat="1" ht="14.25" x14ac:dyDescent="0.2">
      <c r="A8" s="49" t="s">
        <v>63</v>
      </c>
      <c r="B8" s="38"/>
      <c r="C8" s="38"/>
      <c r="D8" s="282">
        <v>8</v>
      </c>
      <c r="E8" s="50"/>
      <c r="F8" s="51"/>
      <c r="G8" s="51"/>
      <c r="H8" s="282">
        <f t="shared" si="0"/>
        <v>240</v>
      </c>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row>
    <row r="9" spans="1:45" s="33" customFormat="1" ht="15" x14ac:dyDescent="0.25">
      <c r="A9" s="40" t="s">
        <v>20</v>
      </c>
      <c r="B9" s="38"/>
      <c r="C9" s="38"/>
      <c r="D9" s="281">
        <f>SUM(D4:D5)</f>
        <v>33</v>
      </c>
      <c r="E9" s="42"/>
      <c r="F9" s="43"/>
      <c r="G9" s="43"/>
      <c r="H9" s="281">
        <f t="shared" si="0"/>
        <v>990</v>
      </c>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45" s="36" customFormat="1" ht="6.75" thickBot="1" x14ac:dyDescent="0.2">
      <c r="A10" s="52"/>
      <c r="B10" s="53"/>
      <c r="C10" s="53"/>
      <c r="D10" s="54"/>
      <c r="E10" s="54"/>
      <c r="F10" s="55"/>
      <c r="G10" s="55"/>
      <c r="H10" s="54"/>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row>
    <row r="11" spans="1:45" s="33" customFormat="1" ht="15.75" x14ac:dyDescent="0.25">
      <c r="A11" s="291" t="s">
        <v>13</v>
      </c>
      <c r="D11" s="56" t="s">
        <v>49</v>
      </c>
      <c r="E11" s="56"/>
      <c r="F11" s="57"/>
      <c r="G11" s="57"/>
      <c r="H11" s="56" t="s">
        <v>50</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row>
    <row r="12" spans="1:45" s="33" customFormat="1" ht="15" x14ac:dyDescent="0.25">
      <c r="A12" s="49" t="s">
        <v>64</v>
      </c>
      <c r="B12" s="38"/>
      <c r="C12" s="38"/>
      <c r="D12" s="58">
        <v>5.2999999999999999E-2</v>
      </c>
      <c r="E12" s="59"/>
      <c r="F12" s="38"/>
      <c r="G12" s="38"/>
      <c r="H12" s="58">
        <f>SUM(D12)</f>
        <v>5.2999999999999999E-2</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row>
    <row r="13" spans="1:45" s="33" customFormat="1" ht="15" x14ac:dyDescent="0.25">
      <c r="A13" s="49" t="s">
        <v>65</v>
      </c>
      <c r="B13" s="38"/>
      <c r="C13" s="38"/>
      <c r="D13" s="58">
        <v>1.0999999999999999E-2</v>
      </c>
      <c r="E13" s="59"/>
      <c r="F13" s="38"/>
      <c r="G13" s="38"/>
      <c r="H13" s="58">
        <f>SUM(D13)</f>
        <v>1.0999999999999999E-2</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1:45" s="33" customFormat="1" ht="15" x14ac:dyDescent="0.25">
      <c r="A14" s="49" t="s">
        <v>66</v>
      </c>
      <c r="B14" s="38"/>
      <c r="C14" s="38"/>
      <c r="D14" s="58">
        <v>0</v>
      </c>
      <c r="E14" s="59"/>
      <c r="F14" s="38"/>
      <c r="G14" s="38"/>
      <c r="H14" s="58">
        <v>0.02</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row>
    <row r="15" spans="1:45" s="33" customFormat="1" ht="15" x14ac:dyDescent="0.25">
      <c r="A15" s="49" t="s">
        <v>144</v>
      </c>
      <c r="B15" s="38"/>
      <c r="C15" s="38"/>
      <c r="D15" s="58">
        <v>0</v>
      </c>
      <c r="E15" s="59"/>
      <c r="F15" s="38"/>
      <c r="G15" s="38"/>
      <c r="H15" s="58">
        <v>3.3509999999999998E-2</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row>
    <row r="16" spans="1:45" s="33" customFormat="1" ht="15" x14ac:dyDescent="0.25">
      <c r="A16" s="49" t="s">
        <v>67</v>
      </c>
      <c r="B16" s="38"/>
      <c r="C16" s="38"/>
      <c r="D16" s="58">
        <v>1.6809999999999999E-2</v>
      </c>
      <c r="E16" s="59"/>
      <c r="F16" s="38"/>
      <c r="G16" s="38"/>
      <c r="H16" s="58">
        <v>0</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row>
    <row r="17" spans="1:45" s="33" customFormat="1" ht="15" x14ac:dyDescent="0.25">
      <c r="A17" s="49" t="s">
        <v>106</v>
      </c>
      <c r="B17" s="38"/>
      <c r="C17" s="38"/>
      <c r="D17" s="60">
        <v>3.2499999999999999E-3</v>
      </c>
      <c r="E17" s="59"/>
      <c r="F17" s="38"/>
      <c r="G17" s="38"/>
      <c r="H17" s="60">
        <f>SUM(D17)</f>
        <v>3.2499999999999999E-3</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row>
    <row r="18" spans="1:45" s="33" customFormat="1" ht="15" x14ac:dyDescent="0.25">
      <c r="A18" s="61" t="s">
        <v>53</v>
      </c>
      <c r="B18" s="38"/>
      <c r="C18" s="38"/>
      <c r="D18" s="62">
        <f>SUM(D12:D17)</f>
        <v>8.4059999999999996E-2</v>
      </c>
      <c r="E18" s="63"/>
      <c r="F18" s="38"/>
      <c r="G18" s="38"/>
      <c r="H18" s="64">
        <f>SUM(H12:H17)</f>
        <v>0.12076000000000001</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row>
    <row r="19" spans="1:45" s="36" customFormat="1" ht="6.75" thickBot="1" x14ac:dyDescent="0.2">
      <c r="A19" s="65"/>
      <c r="B19" s="66"/>
      <c r="C19" s="66"/>
      <c r="D19" s="67"/>
      <c r="E19" s="67"/>
      <c r="F19" s="53"/>
      <c r="G19" s="53"/>
      <c r="H19" s="53"/>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row>
    <row r="20" spans="1:45" s="33" customFormat="1" ht="16.5" thickBot="1" x14ac:dyDescent="0.3">
      <c r="A20" s="290" t="s">
        <v>145</v>
      </c>
      <c r="B20" s="386" t="s">
        <v>68</v>
      </c>
      <c r="C20" s="386"/>
      <c r="D20" s="386"/>
      <c r="E20" s="386"/>
      <c r="F20" s="386"/>
      <c r="G20" s="386"/>
      <c r="H20" s="386"/>
      <c r="I20" s="75"/>
      <c r="J20" s="75"/>
      <c r="K20" s="75"/>
      <c r="L20" s="75"/>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row>
    <row r="21" spans="1:45" s="33" customFormat="1" ht="14.25" thickTop="1" x14ac:dyDescent="0.2">
      <c r="A21" s="293" t="s">
        <v>28</v>
      </c>
      <c r="B21" s="294">
        <v>298.75</v>
      </c>
      <c r="C21" s="38"/>
      <c r="D21" s="390" t="s">
        <v>14</v>
      </c>
      <c r="E21" s="391"/>
      <c r="F21" s="391"/>
      <c r="G21" s="391"/>
      <c r="H21" s="392"/>
      <c r="I21" s="75"/>
      <c r="J21" s="75"/>
      <c r="K21" s="75"/>
      <c r="L21" s="75"/>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row>
    <row r="22" spans="1:45" s="33" customFormat="1" ht="13.5" x14ac:dyDescent="0.2">
      <c r="A22" s="295" t="s">
        <v>27</v>
      </c>
      <c r="B22" s="296">
        <v>1792.5</v>
      </c>
      <c r="C22" s="38"/>
      <c r="D22" s="76"/>
      <c r="H22" s="77"/>
      <c r="I22" s="75"/>
      <c r="J22" s="75"/>
      <c r="K22" s="75"/>
      <c r="L22" s="75"/>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row>
    <row r="23" spans="1:45" s="33" customFormat="1" ht="13.5" x14ac:dyDescent="0.2">
      <c r="A23" s="297" t="s">
        <v>29</v>
      </c>
      <c r="B23" s="296">
        <v>2091.25</v>
      </c>
      <c r="C23" s="38"/>
      <c r="D23" s="78" t="s">
        <v>15</v>
      </c>
      <c r="F23" s="56" t="s">
        <v>16</v>
      </c>
      <c r="G23" s="79"/>
      <c r="H23" s="80" t="s">
        <v>17</v>
      </c>
      <c r="I23" s="81" t="s">
        <v>26</v>
      </c>
      <c r="J23" s="75"/>
      <c r="K23" s="75"/>
      <c r="L23" s="75"/>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row>
    <row r="24" spans="1:45" s="71" customFormat="1" ht="5.25" x14ac:dyDescent="0.15">
      <c r="A24" s="298"/>
      <c r="B24" s="299"/>
      <c r="C24" s="68"/>
      <c r="D24" s="82"/>
      <c r="F24" s="83"/>
      <c r="G24" s="84"/>
      <c r="H24" s="85"/>
      <c r="I24" s="69"/>
      <c r="J24" s="69"/>
      <c r="K24" s="69"/>
      <c r="L24" s="69"/>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row>
    <row r="25" spans="1:45" s="33" customFormat="1" ht="13.5" x14ac:dyDescent="0.2">
      <c r="A25" s="300" t="s">
        <v>69</v>
      </c>
      <c r="B25" s="301">
        <v>1870</v>
      </c>
      <c r="C25" s="38"/>
      <c r="D25" s="86" t="s">
        <v>18</v>
      </c>
      <c r="F25" s="79"/>
      <c r="G25" s="79"/>
      <c r="H25" s="87"/>
      <c r="I25" s="75"/>
      <c r="J25" s="75"/>
      <c r="K25" s="75"/>
      <c r="L25" s="75"/>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row>
    <row r="26" spans="1:45" s="33" customFormat="1" ht="13.5" x14ac:dyDescent="0.2">
      <c r="A26" s="302" t="s">
        <v>31</v>
      </c>
      <c r="B26" s="303">
        <f>SUM(B23)</f>
        <v>2091.25</v>
      </c>
      <c r="C26" s="88"/>
      <c r="D26" s="89" t="s">
        <v>97</v>
      </c>
      <c r="F26" s="90">
        <v>1.1900000000000001E-2</v>
      </c>
      <c r="G26" s="91"/>
      <c r="H26" s="92">
        <v>5.9500000000000004E-3</v>
      </c>
      <c r="I26" s="93">
        <f t="shared" ref="I26:I31" si="1">SUM(F26-H26)</f>
        <v>5.9500000000000004E-3</v>
      </c>
      <c r="J26" s="75"/>
      <c r="K26" s="75"/>
      <c r="L26" s="75"/>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row>
    <row r="27" spans="1:45" s="33" customFormat="1" ht="13.5" x14ac:dyDescent="0.2">
      <c r="A27" s="304" t="s">
        <v>30</v>
      </c>
      <c r="B27" s="305">
        <f>SUM(B21)</f>
        <v>298.75</v>
      </c>
      <c r="C27" s="94"/>
      <c r="D27" s="89" t="s">
        <v>96</v>
      </c>
      <c r="F27" s="90">
        <v>9.3009999999999995E-2</v>
      </c>
      <c r="G27" s="91"/>
      <c r="H27" s="92">
        <v>4.6504999999999998E-2</v>
      </c>
      <c r="I27" s="93">
        <f t="shared" si="1"/>
        <v>4.6504999999999998E-2</v>
      </c>
      <c r="J27" s="75"/>
      <c r="K27" s="75"/>
      <c r="L27" s="75"/>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row>
    <row r="28" spans="1:45" s="33" customFormat="1" ht="13.5" x14ac:dyDescent="0.2">
      <c r="A28" s="302"/>
      <c r="B28" s="303"/>
      <c r="C28" s="95"/>
      <c r="D28" s="89" t="s">
        <v>95</v>
      </c>
      <c r="F28" s="90">
        <v>0.13220999999999999</v>
      </c>
      <c r="G28" s="91"/>
      <c r="H28" s="92">
        <v>6.6104999999999997E-2</v>
      </c>
      <c r="I28" s="93">
        <f t="shared" si="1"/>
        <v>6.6104999999999997E-2</v>
      </c>
      <c r="J28" s="75"/>
      <c r="K28" s="75"/>
      <c r="L28" s="75"/>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row>
    <row r="29" spans="1:45" s="33" customFormat="1" ht="13.5" x14ac:dyDescent="0.2">
      <c r="A29" s="300" t="s">
        <v>70</v>
      </c>
      <c r="B29" s="301">
        <v>2350</v>
      </c>
      <c r="C29" s="88"/>
      <c r="D29" s="89" t="s">
        <v>94</v>
      </c>
      <c r="F29" s="90">
        <v>0.19101000000000001</v>
      </c>
      <c r="G29" s="91"/>
      <c r="H29" s="92">
        <v>9.5505000000000007E-2</v>
      </c>
      <c r="I29" s="93">
        <f t="shared" si="1"/>
        <v>9.5505000000000007E-2</v>
      </c>
      <c r="J29" s="75"/>
      <c r="K29" s="75"/>
      <c r="L29" s="75"/>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row>
    <row r="30" spans="1:45" s="33" customFormat="1" ht="13.5" x14ac:dyDescent="0.2">
      <c r="A30" s="302" t="s">
        <v>31</v>
      </c>
      <c r="B30" s="303">
        <f>SUM(B23)</f>
        <v>2091.25</v>
      </c>
      <c r="C30" s="94"/>
      <c r="D30" s="89" t="s">
        <v>93</v>
      </c>
      <c r="F30" s="90">
        <v>0.22352</v>
      </c>
      <c r="G30" s="91"/>
      <c r="H30" s="92">
        <v>0.11176</v>
      </c>
      <c r="I30" s="93">
        <f t="shared" si="1"/>
        <v>0.11176</v>
      </c>
      <c r="J30" s="75"/>
      <c r="K30" s="75"/>
      <c r="L30" s="75"/>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row>
    <row r="31" spans="1:45" s="33" customFormat="1" ht="13.5" x14ac:dyDescent="0.2">
      <c r="A31" s="304" t="s">
        <v>30</v>
      </c>
      <c r="B31" s="305">
        <f>SUM(B21)</f>
        <v>298.75</v>
      </c>
      <c r="C31" s="95"/>
      <c r="D31" s="89" t="s">
        <v>91</v>
      </c>
      <c r="F31" s="90">
        <v>0.21382000000000001</v>
      </c>
      <c r="G31" s="91"/>
      <c r="H31" s="92">
        <v>0.10691000000000001</v>
      </c>
      <c r="I31" s="93">
        <f t="shared" si="1"/>
        <v>0.10691000000000001</v>
      </c>
      <c r="J31" s="75"/>
      <c r="K31" s="75"/>
      <c r="L31" s="75"/>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row>
    <row r="32" spans="1:45" s="71" customFormat="1" ht="5.25" x14ac:dyDescent="0.15">
      <c r="A32" s="306"/>
      <c r="B32" s="307"/>
      <c r="C32" s="96"/>
      <c r="D32" s="97"/>
      <c r="F32" s="98"/>
      <c r="G32" s="84"/>
      <c r="H32" s="99"/>
      <c r="I32" s="100"/>
      <c r="J32" s="69"/>
      <c r="K32" s="69"/>
      <c r="L32" s="69"/>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row>
    <row r="33" spans="1:45" s="33" customFormat="1" ht="13.5" x14ac:dyDescent="0.2">
      <c r="A33" s="302"/>
      <c r="B33" s="308"/>
      <c r="C33" s="38"/>
      <c r="D33" s="86" t="s">
        <v>19</v>
      </c>
      <c r="F33" s="79"/>
      <c r="G33" s="79"/>
      <c r="H33" s="87"/>
      <c r="I33" s="93"/>
      <c r="J33" s="75"/>
      <c r="K33" s="75"/>
      <c r="L33" s="75"/>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row>
    <row r="34" spans="1:45" s="33" customFormat="1" ht="13.5" x14ac:dyDescent="0.2">
      <c r="A34" s="300" t="s">
        <v>71</v>
      </c>
      <c r="B34" s="301">
        <v>3300</v>
      </c>
      <c r="C34" s="38"/>
      <c r="D34" s="89" t="str">
        <f>(D26)</f>
        <v>2003 - 1997</v>
      </c>
      <c r="F34" s="90">
        <v>1.0500000000000001E-2</v>
      </c>
      <c r="G34" s="91"/>
      <c r="H34" s="92">
        <v>5.2500000000000003E-3</v>
      </c>
      <c r="I34" s="93">
        <f t="shared" ref="I34:I39" si="2">SUM(F34-H34)</f>
        <v>5.2500000000000003E-3</v>
      </c>
      <c r="J34" s="75"/>
      <c r="K34" s="75"/>
      <c r="L34" s="75"/>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row>
    <row r="35" spans="1:45" s="33" customFormat="1" ht="13.5" x14ac:dyDescent="0.2">
      <c r="A35" s="302" t="s">
        <v>31</v>
      </c>
      <c r="B35" s="303">
        <f>SUM(B23)</f>
        <v>2091.25</v>
      </c>
      <c r="C35" s="101"/>
      <c r="D35" s="89" t="str">
        <f t="shared" ref="D35:D38" si="3">(D27)</f>
        <v>1996 - 1987</v>
      </c>
      <c r="E35" s="102"/>
      <c r="F35" s="90">
        <v>9.5710000000000003E-2</v>
      </c>
      <c r="G35" s="103"/>
      <c r="H35" s="92">
        <v>4.7855000000000002E-2</v>
      </c>
      <c r="I35" s="93">
        <f t="shared" si="2"/>
        <v>4.7855000000000002E-2</v>
      </c>
      <c r="J35" s="75"/>
      <c r="K35" s="75"/>
      <c r="L35" s="75"/>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row>
    <row r="36" spans="1:45" s="33" customFormat="1" ht="13.5" x14ac:dyDescent="0.2">
      <c r="A36" s="304" t="s">
        <v>32</v>
      </c>
      <c r="B36" s="305">
        <f>SUM(B34-B35)</f>
        <v>1208.75</v>
      </c>
      <c r="C36" s="104"/>
      <c r="D36" s="89" t="str">
        <f t="shared" si="3"/>
        <v>1986 - 1977</v>
      </c>
      <c r="F36" s="90">
        <v>0.13830999999999999</v>
      </c>
      <c r="G36" s="91"/>
      <c r="H36" s="92">
        <v>6.9154999999999994E-2</v>
      </c>
      <c r="I36" s="93">
        <f t="shared" si="2"/>
        <v>6.9154999999999994E-2</v>
      </c>
      <c r="J36" s="75"/>
      <c r="K36" s="75"/>
      <c r="L36" s="75"/>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row>
    <row r="37" spans="1:45" s="33" customFormat="1" ht="13.5" x14ac:dyDescent="0.2">
      <c r="A37" s="302"/>
      <c r="B37" s="308"/>
      <c r="C37" s="105"/>
      <c r="D37" s="89" t="str">
        <f t="shared" si="3"/>
        <v>1976 - 1967</v>
      </c>
      <c r="E37" s="106"/>
      <c r="F37" s="90">
        <v>0.19041</v>
      </c>
      <c r="G37" s="90"/>
      <c r="H37" s="92">
        <v>9.5204999999999998E-2</v>
      </c>
      <c r="I37" s="93">
        <f t="shared" si="2"/>
        <v>9.5204999999999998E-2</v>
      </c>
      <c r="J37" s="75"/>
      <c r="K37" s="75"/>
      <c r="L37" s="75"/>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row>
    <row r="38" spans="1:45" s="33" customFormat="1" x14ac:dyDescent="0.2">
      <c r="A38" s="393" t="s">
        <v>72</v>
      </c>
      <c r="B38" s="394"/>
      <c r="C38" s="105"/>
      <c r="D38" s="89" t="str">
        <f t="shared" si="3"/>
        <v>1966 - 1962</v>
      </c>
      <c r="E38" s="106"/>
      <c r="F38" s="90">
        <v>0.21981999999999999</v>
      </c>
      <c r="G38" s="90"/>
      <c r="H38" s="92">
        <v>0.10990999999999999</v>
      </c>
      <c r="I38" s="93">
        <f t="shared" si="2"/>
        <v>0.10990999999999999</v>
      </c>
      <c r="J38" s="75"/>
      <c r="K38" s="75"/>
      <c r="L38" s="75"/>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row>
    <row r="39" spans="1:45" s="33" customFormat="1" ht="13.5" customHeight="1" thickBot="1" x14ac:dyDescent="0.25">
      <c r="A39" s="405" t="s">
        <v>0</v>
      </c>
      <c r="B39" s="406"/>
      <c r="C39" s="105"/>
      <c r="D39" s="107" t="s">
        <v>92</v>
      </c>
      <c r="E39" s="108"/>
      <c r="F39" s="109">
        <v>0.20791999999999999</v>
      </c>
      <c r="G39" s="109"/>
      <c r="H39" s="110">
        <v>0.10396</v>
      </c>
      <c r="I39" s="93">
        <f t="shared" si="2"/>
        <v>0.10396</v>
      </c>
      <c r="J39" s="75"/>
      <c r="K39" s="75"/>
      <c r="L39" s="75"/>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row>
    <row r="40" spans="1:45" s="74" customFormat="1" ht="16.5" thickTop="1" thickBot="1" x14ac:dyDescent="0.25">
      <c r="A40" s="111"/>
      <c r="B40" s="111"/>
      <c r="C40" s="112"/>
      <c r="D40" s="111"/>
      <c r="E40" s="113"/>
      <c r="F40" s="111"/>
      <c r="G40" s="113"/>
      <c r="H40" s="111"/>
      <c r="I40" s="72"/>
      <c r="J40" s="72"/>
      <c r="K40" s="72"/>
      <c r="L40" s="72"/>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row>
    <row r="41" spans="1:45" s="33" customFormat="1" ht="16.5" thickBot="1" x14ac:dyDescent="0.3">
      <c r="A41" s="292" t="s">
        <v>112</v>
      </c>
      <c r="B41" s="38"/>
      <c r="C41" s="38"/>
      <c r="D41" s="38"/>
      <c r="E41" s="38"/>
      <c r="F41" s="38"/>
      <c r="G41" s="38"/>
      <c r="H41" s="38"/>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row>
    <row r="42" spans="1:45" s="33" customFormat="1" ht="52.5" customHeight="1" thickBot="1" x14ac:dyDescent="0.25">
      <c r="A42" s="387" t="s">
        <v>105</v>
      </c>
      <c r="B42" s="388"/>
      <c r="C42" s="388"/>
      <c r="D42" s="388"/>
      <c r="E42" s="388"/>
      <c r="F42" s="388"/>
      <c r="G42" s="388"/>
      <c r="H42" s="389"/>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row>
    <row r="43" spans="1:45" s="36" customFormat="1" ht="6.75" thickBot="1" x14ac:dyDescent="0.2">
      <c r="A43" s="53"/>
      <c r="B43" s="53"/>
      <c r="C43" s="115"/>
      <c r="D43" s="53"/>
      <c r="E43" s="115"/>
      <c r="F43" s="53"/>
      <c r="G43" s="115"/>
      <c r="H43" s="53"/>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row>
    <row r="44" spans="1:45" s="33" customFormat="1" ht="18.75" thickBot="1" x14ac:dyDescent="0.3">
      <c r="A44" s="401" t="s">
        <v>147</v>
      </c>
      <c r="B44" s="401"/>
      <c r="C44" s="401"/>
      <c r="D44" s="401"/>
      <c r="E44" s="116"/>
      <c r="F44" s="217" t="s">
        <v>21</v>
      </c>
      <c r="G44" s="218"/>
      <c r="H44" s="217" t="s">
        <v>22</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row>
    <row r="45" spans="1:45" s="118" customFormat="1" x14ac:dyDescent="0.2">
      <c r="A45" s="395" t="s">
        <v>141</v>
      </c>
      <c r="B45" s="396"/>
      <c r="C45" s="39"/>
      <c r="D45" s="79" t="s">
        <v>35</v>
      </c>
      <c r="E45" s="222"/>
      <c r="F45" s="283">
        <v>200</v>
      </c>
      <c r="G45" s="219"/>
      <c r="H45" s="286">
        <v>220</v>
      </c>
      <c r="I45" s="56"/>
      <c r="J45" s="56"/>
      <c r="K45" s="56"/>
      <c r="L45" s="56"/>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row>
    <row r="46" spans="1:45" x14ac:dyDescent="0.2">
      <c r="A46" s="397"/>
      <c r="B46" s="398"/>
      <c r="C46" s="105"/>
      <c r="D46" s="79" t="s">
        <v>38</v>
      </c>
      <c r="E46" s="222"/>
      <c r="F46" s="284">
        <v>250</v>
      </c>
      <c r="G46" s="223"/>
      <c r="H46" s="287">
        <v>270</v>
      </c>
      <c r="I46" s="119">
        <v>20</v>
      </c>
      <c r="J46" s="33"/>
      <c r="K46" s="33"/>
      <c r="L46" s="33"/>
    </row>
    <row r="47" spans="1:45" ht="13.5" thickBot="1" x14ac:dyDescent="0.25">
      <c r="A47" s="399"/>
      <c r="B47" s="400"/>
      <c r="C47" s="121"/>
      <c r="D47" s="79" t="s">
        <v>23</v>
      </c>
      <c r="E47" s="222"/>
      <c r="F47" s="285">
        <v>100</v>
      </c>
      <c r="G47" s="220"/>
      <c r="H47" s="288">
        <v>100</v>
      </c>
      <c r="I47" s="33"/>
      <c r="J47" s="33"/>
      <c r="K47" s="33"/>
      <c r="L47" s="33"/>
    </row>
    <row r="48" spans="1:45" s="36" customFormat="1" ht="6.75" thickBot="1" x14ac:dyDescent="0.2">
      <c r="A48" s="53"/>
      <c r="B48" s="53"/>
      <c r="C48" s="115"/>
      <c r="D48" s="53"/>
      <c r="E48" s="53"/>
      <c r="F48" s="53"/>
      <c r="G48" s="53"/>
      <c r="H48" s="289"/>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row>
    <row r="49" spans="1:45" s="33" customFormat="1" ht="16.5" thickBot="1" x14ac:dyDescent="0.3">
      <c r="A49" s="292" t="s">
        <v>104</v>
      </c>
      <c r="B49" s="38"/>
      <c r="C49" s="38"/>
      <c r="D49" s="38"/>
      <c r="E49" s="38"/>
      <c r="F49" s="38"/>
      <c r="G49" s="38"/>
      <c r="H49" s="38"/>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row>
    <row r="50" spans="1:45" s="118" customFormat="1" ht="12" customHeight="1" x14ac:dyDescent="0.2">
      <c r="A50" s="402" t="s">
        <v>142</v>
      </c>
      <c r="B50" s="126"/>
      <c r="C50" s="126"/>
      <c r="D50" s="126"/>
      <c r="E50" s="116"/>
      <c r="F50" s="122" t="s">
        <v>36</v>
      </c>
      <c r="G50" s="123"/>
      <c r="H50" s="124" t="s">
        <v>37</v>
      </c>
      <c r="I50" s="56"/>
      <c r="J50" s="56"/>
      <c r="K50" s="56"/>
      <c r="L50" s="56"/>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row>
    <row r="51" spans="1:45" ht="12.75" customHeight="1" x14ac:dyDescent="0.2">
      <c r="A51" s="403"/>
      <c r="B51" s="311" t="s">
        <v>111</v>
      </c>
      <c r="C51" s="311"/>
      <c r="D51" s="311"/>
      <c r="E51" s="106"/>
      <c r="F51" s="284">
        <v>195</v>
      </c>
      <c r="G51" s="221"/>
      <c r="H51" s="287">
        <v>68</v>
      </c>
      <c r="I51" s="119"/>
      <c r="J51" s="33"/>
      <c r="K51" s="33"/>
      <c r="L51" s="33"/>
    </row>
    <row r="52" spans="1:45" ht="12.75" customHeight="1" x14ac:dyDescent="0.2">
      <c r="A52" s="403"/>
      <c r="B52" s="311" t="s">
        <v>73</v>
      </c>
      <c r="C52" s="311"/>
      <c r="D52" s="311"/>
      <c r="E52" s="38"/>
      <c r="F52" s="284">
        <v>196</v>
      </c>
      <c r="G52" s="221"/>
      <c r="H52" s="287">
        <v>69</v>
      </c>
      <c r="I52" s="119"/>
      <c r="J52" s="33"/>
      <c r="K52" s="33"/>
      <c r="L52" s="33"/>
    </row>
    <row r="53" spans="1:45" x14ac:dyDescent="0.2">
      <c r="A53" s="403"/>
      <c r="B53" s="311" t="s">
        <v>107</v>
      </c>
      <c r="C53" s="311"/>
      <c r="D53" s="311"/>
      <c r="E53" s="38"/>
      <c r="F53" s="284">
        <v>443</v>
      </c>
      <c r="G53" s="221"/>
      <c r="H53" s="287">
        <v>155</v>
      </c>
      <c r="I53" s="33"/>
      <c r="J53" s="33"/>
      <c r="K53" s="33"/>
      <c r="L53" s="33"/>
    </row>
    <row r="54" spans="1:45" x14ac:dyDescent="0.2">
      <c r="A54" s="403"/>
      <c r="B54" s="312" t="s">
        <v>108</v>
      </c>
      <c r="C54" s="311"/>
      <c r="D54" s="311"/>
      <c r="E54" s="38"/>
      <c r="F54" s="284">
        <v>224</v>
      </c>
      <c r="G54" s="221"/>
      <c r="H54" s="287">
        <v>78</v>
      </c>
      <c r="I54" s="33"/>
      <c r="J54" s="33"/>
      <c r="K54" s="33"/>
      <c r="L54" s="33"/>
    </row>
    <row r="55" spans="1:45" x14ac:dyDescent="0.2">
      <c r="A55" s="403"/>
      <c r="B55" s="312" t="s">
        <v>109</v>
      </c>
      <c r="C55" s="311"/>
      <c r="D55" s="311"/>
      <c r="E55" s="38"/>
      <c r="F55" s="284">
        <v>215</v>
      </c>
      <c r="G55" s="221"/>
      <c r="H55" s="287">
        <v>75</v>
      </c>
      <c r="I55" s="33"/>
      <c r="J55" s="33"/>
      <c r="K55" s="33"/>
      <c r="L55" s="33"/>
    </row>
    <row r="56" spans="1:45" ht="13.5" thickBot="1" x14ac:dyDescent="0.25">
      <c r="A56" s="404"/>
      <c r="B56" s="312" t="s">
        <v>110</v>
      </c>
      <c r="C56" s="311"/>
      <c r="D56" s="311"/>
      <c r="E56" s="38"/>
      <c r="F56" s="284">
        <v>195</v>
      </c>
      <c r="G56" s="221"/>
      <c r="H56" s="287">
        <v>68</v>
      </c>
      <c r="I56" s="33"/>
      <c r="J56" s="33"/>
      <c r="K56" s="33"/>
      <c r="L56" s="33"/>
    </row>
    <row r="57" spans="1:45" s="36" customFormat="1" ht="6.75" thickBot="1" x14ac:dyDescent="0.2">
      <c r="A57" s="53"/>
      <c r="B57" s="53"/>
      <c r="C57" s="115"/>
      <c r="D57" s="53"/>
      <c r="E57" s="53"/>
      <c r="F57" s="53"/>
      <c r="G57" s="53"/>
      <c r="H57" s="53"/>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row>
    <row r="58" spans="1:45" s="31" customFormat="1" ht="18.75" thickBot="1" x14ac:dyDescent="0.3">
      <c r="A58" s="114" t="s">
        <v>146</v>
      </c>
      <c r="B58" s="216"/>
      <c r="C58" s="216"/>
      <c r="D58" s="216"/>
      <c r="E58" s="216"/>
      <c r="F58" s="216"/>
      <c r="G58" s="215"/>
      <c r="H58" s="215"/>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row>
    <row r="59" spans="1:45" s="31" customFormat="1" ht="39.75" customHeight="1" thickBot="1" x14ac:dyDescent="0.3">
      <c r="A59" s="380" t="s">
        <v>143</v>
      </c>
      <c r="B59" s="381"/>
      <c r="C59" s="381"/>
      <c r="D59" s="381"/>
      <c r="E59" s="381"/>
      <c r="F59" s="381"/>
      <c r="G59" s="381"/>
      <c r="H59" s="38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row>
    <row r="60" spans="1:45" s="33" customFormat="1" x14ac:dyDescent="0.2">
      <c r="A60" s="38"/>
      <c r="B60" s="38"/>
      <c r="C60" s="38"/>
      <c r="D60" s="38"/>
      <c r="E60" s="38"/>
      <c r="F60" s="38"/>
      <c r="G60" s="38"/>
      <c r="H60" s="38"/>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row>
    <row r="61" spans="1:45" s="33" customFormat="1" x14ac:dyDescent="0.2">
      <c r="A61" s="38"/>
      <c r="B61" s="38"/>
      <c r="C61" s="38"/>
      <c r="D61" s="38"/>
      <c r="E61" s="38"/>
      <c r="F61" s="38"/>
      <c r="G61" s="38"/>
      <c r="H61" s="38"/>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row>
    <row r="62" spans="1:45" s="33" customFormat="1" x14ac:dyDescent="0.2">
      <c r="A62" s="38"/>
      <c r="B62" s="38"/>
      <c r="C62" s="38"/>
      <c r="D62" s="38"/>
      <c r="E62" s="38"/>
      <c r="F62" s="38"/>
      <c r="G62" s="38"/>
      <c r="H62" s="38"/>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row>
    <row r="63" spans="1:45" s="33" customFormat="1" x14ac:dyDescent="0.2">
      <c r="A63" s="38"/>
      <c r="B63" s="38"/>
      <c r="C63" s="38"/>
      <c r="D63" s="38"/>
      <c r="E63" s="38"/>
      <c r="F63" s="38"/>
      <c r="G63" s="38"/>
      <c r="H63" s="38"/>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row>
    <row r="64" spans="1:45" s="33" customFormat="1" x14ac:dyDescent="0.2">
      <c r="A64" s="38"/>
      <c r="B64" s="38"/>
      <c r="C64" s="38"/>
      <c r="D64" s="38"/>
      <c r="E64" s="38"/>
      <c r="F64" s="38"/>
      <c r="G64" s="38"/>
      <c r="H64" s="38"/>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row>
    <row r="65" spans="1:45" s="33" customFormat="1" x14ac:dyDescent="0.2">
      <c r="A65" s="38"/>
      <c r="B65" s="38"/>
      <c r="C65" s="38"/>
      <c r="D65" s="38"/>
      <c r="E65" s="38"/>
      <c r="F65" s="38"/>
      <c r="G65" s="38"/>
      <c r="H65" s="38"/>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row>
    <row r="66" spans="1:45" s="33" customFormat="1" x14ac:dyDescent="0.2">
      <c r="A66" s="38"/>
      <c r="B66" s="38"/>
      <c r="C66" s="38"/>
      <c r="D66" s="38"/>
      <c r="E66" s="38"/>
      <c r="F66" s="38"/>
      <c r="G66" s="38"/>
      <c r="H66" s="38"/>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row>
    <row r="67" spans="1:45" s="33" customFormat="1" x14ac:dyDescent="0.2">
      <c r="A67" s="38"/>
      <c r="B67" s="38"/>
      <c r="C67" s="38"/>
      <c r="D67" s="38"/>
      <c r="E67" s="38"/>
      <c r="F67" s="38"/>
      <c r="G67" s="38"/>
      <c r="H67" s="38"/>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row>
    <row r="68" spans="1:45" s="33" customFormat="1" x14ac:dyDescent="0.2">
      <c r="A68" s="38"/>
      <c r="B68" s="38"/>
      <c r="C68" s="38"/>
      <c r="D68" s="38"/>
      <c r="E68" s="38"/>
      <c r="F68" s="38"/>
      <c r="G68" s="38"/>
      <c r="H68" s="38"/>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row>
    <row r="69" spans="1:45" s="33" customFormat="1" x14ac:dyDescent="0.2">
      <c r="A69" s="38"/>
      <c r="B69" s="38"/>
      <c r="C69" s="38"/>
      <c r="D69" s="38"/>
      <c r="E69" s="38"/>
      <c r="F69" s="38"/>
      <c r="G69" s="38"/>
      <c r="H69" s="38"/>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row>
    <row r="70" spans="1:45" s="33" customFormat="1" x14ac:dyDescent="0.2">
      <c r="A70" s="38"/>
      <c r="B70" s="38"/>
      <c r="C70" s="38"/>
      <c r="D70" s="38"/>
      <c r="E70" s="38"/>
      <c r="F70" s="38"/>
      <c r="G70" s="38"/>
      <c r="H70" s="38"/>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row>
    <row r="71" spans="1:45" s="33" customFormat="1" x14ac:dyDescent="0.2">
      <c r="A71" s="38"/>
      <c r="B71" s="38"/>
      <c r="C71" s="38"/>
      <c r="D71" s="38"/>
      <c r="E71" s="38"/>
      <c r="F71" s="38"/>
      <c r="G71" s="38"/>
      <c r="H71" s="38"/>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row>
    <row r="72" spans="1:45" s="33" customFormat="1" x14ac:dyDescent="0.2">
      <c r="A72" s="38"/>
      <c r="B72" s="38"/>
      <c r="C72" s="38"/>
      <c r="D72" s="38"/>
      <c r="E72" s="38"/>
      <c r="F72" s="38"/>
      <c r="G72" s="38"/>
      <c r="H72" s="38"/>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row>
    <row r="73" spans="1:45" s="33" customFormat="1" x14ac:dyDescent="0.2">
      <c r="A73" s="38"/>
      <c r="B73" s="38"/>
      <c r="C73" s="38"/>
      <c r="D73" s="38"/>
      <c r="E73" s="38"/>
      <c r="F73" s="38"/>
      <c r="G73" s="38"/>
      <c r="H73" s="38"/>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row>
    <row r="74" spans="1:45" s="33" customFormat="1" x14ac:dyDescent="0.2">
      <c r="A74" s="38"/>
      <c r="B74" s="38"/>
      <c r="C74" s="38"/>
      <c r="D74" s="38"/>
      <c r="E74" s="38"/>
      <c r="F74" s="38"/>
      <c r="G74" s="38"/>
      <c r="H74" s="38"/>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row>
    <row r="75" spans="1:45" s="33" customFormat="1" x14ac:dyDescent="0.2">
      <c r="A75" s="38"/>
      <c r="B75" s="38"/>
      <c r="C75" s="38"/>
      <c r="D75" s="38"/>
      <c r="E75" s="38"/>
      <c r="F75" s="38"/>
      <c r="G75" s="38"/>
      <c r="H75" s="38"/>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row>
    <row r="76" spans="1:45" s="33" customFormat="1" x14ac:dyDescent="0.2">
      <c r="A76" s="38"/>
      <c r="B76" s="38"/>
      <c r="C76" s="38"/>
      <c r="D76" s="38"/>
      <c r="E76" s="38"/>
      <c r="F76" s="38"/>
      <c r="G76" s="38"/>
      <c r="H76" s="38"/>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row>
    <row r="77" spans="1:45" s="33" customFormat="1" x14ac:dyDescent="0.2">
      <c r="A77" s="38"/>
      <c r="B77" s="38"/>
      <c r="C77" s="38"/>
      <c r="D77" s="38"/>
      <c r="E77" s="38"/>
      <c r="F77" s="38"/>
      <c r="G77" s="38"/>
      <c r="H77" s="38"/>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row>
    <row r="78" spans="1:45" s="33" customFormat="1" x14ac:dyDescent="0.2">
      <c r="A78" s="38"/>
      <c r="B78" s="38"/>
      <c r="C78" s="38"/>
      <c r="D78" s="38"/>
      <c r="E78" s="38"/>
      <c r="F78" s="38"/>
      <c r="G78" s="38"/>
      <c r="H78" s="38"/>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row>
    <row r="79" spans="1:45" s="33" customFormat="1" x14ac:dyDescent="0.2">
      <c r="A79" s="38"/>
      <c r="B79" s="38"/>
      <c r="C79" s="38"/>
      <c r="D79" s="38"/>
      <c r="E79" s="38"/>
      <c r="F79" s="38"/>
      <c r="G79" s="38"/>
      <c r="H79" s="38"/>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row>
    <row r="80" spans="1:45" s="33" customFormat="1" x14ac:dyDescent="0.2">
      <c r="A80" s="38"/>
      <c r="B80" s="38"/>
      <c r="C80" s="38"/>
      <c r="D80" s="38"/>
      <c r="E80" s="38"/>
      <c r="F80" s="38"/>
      <c r="G80" s="38"/>
      <c r="H80" s="38"/>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row>
    <row r="81" spans="1:45" s="33" customFormat="1" x14ac:dyDescent="0.2">
      <c r="A81" s="38"/>
      <c r="B81" s="38"/>
      <c r="C81" s="38"/>
      <c r="D81" s="38"/>
      <c r="E81" s="38"/>
      <c r="F81" s="38"/>
      <c r="G81" s="38"/>
      <c r="H81" s="38"/>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row>
    <row r="82" spans="1:45" s="33" customFormat="1" x14ac:dyDescent="0.2">
      <c r="A82" s="38"/>
      <c r="B82" s="38"/>
      <c r="C82" s="38"/>
      <c r="D82" s="38"/>
      <c r="E82" s="38"/>
      <c r="F82" s="38"/>
      <c r="G82" s="38"/>
      <c r="H82" s="38"/>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row>
    <row r="83" spans="1:45" s="33" customFormat="1" x14ac:dyDescent="0.2">
      <c r="A83" s="38"/>
      <c r="B83" s="38"/>
      <c r="C83" s="38"/>
      <c r="D83" s="38"/>
      <c r="E83" s="38"/>
      <c r="F83" s="38"/>
      <c r="G83" s="38"/>
      <c r="H83" s="38"/>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row>
    <row r="84" spans="1:45" s="33" customFormat="1" x14ac:dyDescent="0.2">
      <c r="A84" s="38"/>
      <c r="B84" s="38"/>
      <c r="C84" s="38"/>
      <c r="D84" s="38"/>
      <c r="E84" s="38"/>
      <c r="F84" s="38"/>
      <c r="G84" s="38"/>
      <c r="H84" s="38"/>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row>
    <row r="85" spans="1:45" s="33" customFormat="1" x14ac:dyDescent="0.2">
      <c r="A85" s="38"/>
      <c r="B85" s="38"/>
      <c r="C85" s="38"/>
      <c r="D85" s="38"/>
      <c r="E85" s="38"/>
      <c r="F85" s="38"/>
      <c r="G85" s="38"/>
      <c r="H85" s="38"/>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row>
    <row r="86" spans="1:45" s="33" customFormat="1" x14ac:dyDescent="0.2">
      <c r="A86" s="38"/>
      <c r="B86" s="38"/>
      <c r="C86" s="38"/>
      <c r="D86" s="38"/>
      <c r="E86" s="38"/>
      <c r="F86" s="38"/>
      <c r="G86" s="38"/>
      <c r="H86" s="38"/>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row>
    <row r="87" spans="1:45" s="33" customFormat="1" x14ac:dyDescent="0.2">
      <c r="A87" s="38"/>
      <c r="B87" s="38"/>
      <c r="C87" s="38"/>
      <c r="D87" s="38"/>
      <c r="E87" s="38"/>
      <c r="F87" s="38"/>
      <c r="G87" s="38"/>
      <c r="H87" s="38"/>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row>
    <row r="88" spans="1:45" s="33" customFormat="1" x14ac:dyDescent="0.2">
      <c r="A88" s="38"/>
      <c r="B88" s="38"/>
      <c r="C88" s="38"/>
      <c r="D88" s="38"/>
      <c r="E88" s="38"/>
      <c r="F88" s="38"/>
      <c r="G88" s="38"/>
      <c r="H88" s="38"/>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row>
    <row r="89" spans="1:45" s="33" customFormat="1" x14ac:dyDescent="0.2">
      <c r="A89" s="38"/>
      <c r="B89" s="38"/>
      <c r="C89" s="38"/>
      <c r="D89" s="38"/>
      <c r="E89" s="38"/>
      <c r="F89" s="38"/>
      <c r="G89" s="38"/>
      <c r="H89" s="38"/>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row>
    <row r="90" spans="1:45" s="33" customFormat="1" x14ac:dyDescent="0.2">
      <c r="A90" s="38"/>
      <c r="B90" s="38"/>
      <c r="C90" s="38"/>
      <c r="D90" s="38"/>
      <c r="E90" s="38"/>
      <c r="F90" s="38"/>
      <c r="G90" s="38"/>
      <c r="H90" s="38"/>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row>
    <row r="91" spans="1:45" s="33" customFormat="1" x14ac:dyDescent="0.2">
      <c r="A91" s="38"/>
      <c r="B91" s="38"/>
      <c r="C91" s="38"/>
      <c r="D91" s="38"/>
      <c r="E91" s="38"/>
      <c r="F91" s="38"/>
      <c r="G91" s="38"/>
      <c r="H91" s="38"/>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row>
    <row r="92" spans="1:45" s="33" customFormat="1" x14ac:dyDescent="0.2">
      <c r="A92" s="38"/>
      <c r="B92" s="38"/>
      <c r="C92" s="38"/>
      <c r="D92" s="38"/>
      <c r="E92" s="38"/>
      <c r="F92" s="38"/>
      <c r="G92" s="38"/>
      <c r="H92" s="38"/>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row>
    <row r="93" spans="1:45" s="33" customFormat="1" x14ac:dyDescent="0.2">
      <c r="A93" s="38"/>
      <c r="B93" s="38"/>
      <c r="C93" s="38"/>
      <c r="D93" s="38"/>
      <c r="E93" s="38"/>
      <c r="F93" s="38"/>
      <c r="G93" s="38"/>
      <c r="H93" s="38"/>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row>
    <row r="94" spans="1:45" s="33" customFormat="1" x14ac:dyDescent="0.2">
      <c r="A94" s="38"/>
      <c r="B94" s="38"/>
      <c r="C94" s="38"/>
      <c r="D94" s="38"/>
      <c r="E94" s="38"/>
      <c r="F94" s="38"/>
      <c r="G94" s="38"/>
      <c r="H94" s="38"/>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row>
    <row r="95" spans="1:45" s="33" customFormat="1" x14ac:dyDescent="0.2">
      <c r="A95" s="38"/>
      <c r="B95" s="38"/>
      <c r="C95" s="38"/>
      <c r="D95" s="38"/>
      <c r="E95" s="38"/>
      <c r="F95" s="38"/>
      <c r="G95" s="38"/>
      <c r="H95" s="38"/>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row>
    <row r="96" spans="1:45" s="33" customFormat="1" x14ac:dyDescent="0.2">
      <c r="A96" s="38"/>
      <c r="B96" s="38"/>
      <c r="C96" s="38"/>
      <c r="D96" s="38"/>
      <c r="E96" s="38"/>
      <c r="F96" s="38"/>
      <c r="G96" s="38"/>
      <c r="H96" s="38"/>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row>
    <row r="97" spans="1:45" s="33" customFormat="1" x14ac:dyDescent="0.2">
      <c r="A97" s="38"/>
      <c r="B97" s="38"/>
      <c r="C97" s="38"/>
      <c r="D97" s="38"/>
      <c r="E97" s="38"/>
      <c r="F97" s="38"/>
      <c r="G97" s="38"/>
      <c r="H97" s="38"/>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row>
    <row r="98" spans="1:45" s="33" customFormat="1" x14ac:dyDescent="0.2">
      <c r="A98" s="38"/>
      <c r="B98" s="38"/>
      <c r="C98" s="38"/>
      <c r="D98" s="38"/>
      <c r="E98" s="38"/>
      <c r="F98" s="38"/>
      <c r="G98" s="38"/>
      <c r="H98" s="38"/>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row>
    <row r="99" spans="1:45" s="33" customFormat="1" x14ac:dyDescent="0.2">
      <c r="A99" s="38"/>
      <c r="B99" s="38"/>
      <c r="C99" s="38"/>
      <c r="D99" s="38"/>
      <c r="E99" s="38"/>
      <c r="F99" s="38"/>
      <c r="G99" s="38"/>
      <c r="H99" s="38"/>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row>
    <row r="100" spans="1:45" s="33" customFormat="1" x14ac:dyDescent="0.2">
      <c r="A100" s="38"/>
      <c r="B100" s="38"/>
      <c r="C100" s="38"/>
      <c r="D100" s="38"/>
      <c r="E100" s="38"/>
      <c r="F100" s="38"/>
      <c r="G100" s="38"/>
      <c r="H100" s="38"/>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row>
    <row r="101" spans="1:45" s="33" customFormat="1" x14ac:dyDescent="0.2">
      <c r="A101" s="38"/>
      <c r="B101" s="38"/>
      <c r="C101" s="38"/>
      <c r="D101" s="38"/>
      <c r="E101" s="38"/>
      <c r="F101" s="38"/>
      <c r="G101" s="38"/>
      <c r="H101" s="38"/>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row>
    <row r="102" spans="1:45" s="33" customFormat="1" x14ac:dyDescent="0.2">
      <c r="A102" s="38"/>
      <c r="B102" s="38"/>
      <c r="C102" s="38"/>
      <c r="D102" s="38"/>
      <c r="E102" s="38"/>
      <c r="F102" s="38"/>
      <c r="G102" s="38"/>
      <c r="H102" s="38"/>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row>
    <row r="103" spans="1:45" s="33" customFormat="1" x14ac:dyDescent="0.2">
      <c r="A103" s="38"/>
      <c r="B103" s="38"/>
      <c r="C103" s="38"/>
      <c r="D103" s="38"/>
      <c r="E103" s="38"/>
      <c r="F103" s="38"/>
      <c r="G103" s="38"/>
      <c r="H103" s="38"/>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row>
    <row r="104" spans="1:45" s="33" customFormat="1" x14ac:dyDescent="0.2">
      <c r="A104" s="38"/>
      <c r="B104" s="38"/>
      <c r="C104" s="38"/>
      <c r="D104" s="38"/>
      <c r="E104" s="38"/>
      <c r="F104" s="38"/>
      <c r="G104" s="38"/>
      <c r="H104" s="38"/>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row>
    <row r="105" spans="1:45" s="33" customFormat="1" x14ac:dyDescent="0.2">
      <c r="A105" s="38"/>
      <c r="B105" s="38"/>
      <c r="C105" s="38"/>
      <c r="D105" s="38"/>
      <c r="E105" s="38"/>
      <c r="F105" s="38"/>
      <c r="G105" s="38"/>
      <c r="H105" s="38"/>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row>
    <row r="106" spans="1:45" s="33" customFormat="1" x14ac:dyDescent="0.2">
      <c r="A106" s="38"/>
      <c r="B106" s="38"/>
      <c r="C106" s="38"/>
      <c r="D106" s="38"/>
      <c r="E106" s="38"/>
      <c r="F106" s="38"/>
      <c r="G106" s="38"/>
      <c r="H106" s="38"/>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row>
    <row r="107" spans="1:45" s="33" customFormat="1" x14ac:dyDescent="0.2">
      <c r="A107" s="38"/>
      <c r="B107" s="38"/>
      <c r="C107" s="38"/>
      <c r="D107" s="38"/>
      <c r="E107" s="38"/>
      <c r="F107" s="38"/>
      <c r="G107" s="38"/>
      <c r="H107" s="38"/>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row>
    <row r="108" spans="1:45" s="33" customFormat="1" x14ac:dyDescent="0.2">
      <c r="A108" s="38"/>
      <c r="B108" s="38"/>
      <c r="C108" s="38"/>
      <c r="D108" s="38"/>
      <c r="E108" s="38"/>
      <c r="F108" s="38"/>
      <c r="G108" s="38"/>
      <c r="H108" s="38"/>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row>
    <row r="109" spans="1:45" s="33" customFormat="1" x14ac:dyDescent="0.2">
      <c r="A109" s="38"/>
      <c r="B109" s="38"/>
      <c r="C109" s="38"/>
      <c r="D109" s="38"/>
      <c r="E109" s="38"/>
      <c r="F109" s="38"/>
      <c r="G109" s="38"/>
      <c r="H109" s="38"/>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row>
    <row r="110" spans="1:45" s="33" customFormat="1" x14ac:dyDescent="0.2">
      <c r="A110" s="38"/>
      <c r="B110" s="38"/>
      <c r="C110" s="38"/>
      <c r="D110" s="38"/>
      <c r="E110" s="38"/>
      <c r="F110" s="38"/>
      <c r="G110" s="38"/>
      <c r="H110" s="38"/>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row>
    <row r="111" spans="1:45" s="33" customFormat="1" x14ac:dyDescent="0.2">
      <c r="A111" s="38"/>
      <c r="B111" s="38"/>
      <c r="C111" s="38"/>
      <c r="D111" s="38"/>
      <c r="E111" s="38"/>
      <c r="F111" s="38"/>
      <c r="G111" s="38"/>
      <c r="H111" s="38"/>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row>
    <row r="112" spans="1:45" s="33" customFormat="1" x14ac:dyDescent="0.2">
      <c r="A112" s="38"/>
      <c r="B112" s="38"/>
      <c r="C112" s="38"/>
      <c r="D112" s="38"/>
      <c r="E112" s="38"/>
      <c r="F112" s="38"/>
      <c r="G112" s="38"/>
      <c r="H112" s="38"/>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row>
    <row r="113" spans="1:45" s="33" customFormat="1" x14ac:dyDescent="0.2">
      <c r="A113" s="38"/>
      <c r="B113" s="38"/>
      <c r="C113" s="38"/>
      <c r="D113" s="38"/>
      <c r="E113" s="38"/>
      <c r="F113" s="38"/>
      <c r="G113" s="38"/>
      <c r="H113" s="38"/>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row>
    <row r="114" spans="1:45" s="33" customFormat="1" x14ac:dyDescent="0.2">
      <c r="A114" s="38"/>
      <c r="B114" s="38"/>
      <c r="C114" s="38"/>
      <c r="D114" s="38"/>
      <c r="E114" s="38"/>
      <c r="F114" s="38"/>
      <c r="G114" s="38"/>
      <c r="H114" s="38"/>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row>
    <row r="115" spans="1:45" s="33" customFormat="1" x14ac:dyDescent="0.2">
      <c r="A115" s="38"/>
      <c r="B115" s="38"/>
      <c r="C115" s="38"/>
      <c r="D115" s="38"/>
      <c r="E115" s="38"/>
      <c r="F115" s="38"/>
      <c r="G115" s="38"/>
      <c r="H115" s="38"/>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row>
    <row r="116" spans="1:45" s="33" customFormat="1" x14ac:dyDescent="0.2">
      <c r="A116" s="38"/>
      <c r="B116" s="38"/>
      <c r="C116" s="38"/>
      <c r="D116" s="38"/>
      <c r="E116" s="38"/>
      <c r="F116" s="38"/>
      <c r="G116" s="38"/>
      <c r="H116" s="38"/>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row>
    <row r="117" spans="1:45" s="33" customFormat="1" x14ac:dyDescent="0.2">
      <c r="A117" s="38"/>
      <c r="B117" s="38"/>
      <c r="C117" s="38"/>
      <c r="D117" s="38"/>
      <c r="E117" s="38"/>
      <c r="F117" s="38"/>
      <c r="G117" s="38"/>
      <c r="H117" s="38"/>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row>
    <row r="118" spans="1:45" s="33" customFormat="1" x14ac:dyDescent="0.2">
      <c r="A118" s="38"/>
      <c r="B118" s="38"/>
      <c r="C118" s="38"/>
      <c r="D118" s="38"/>
      <c r="E118" s="38"/>
      <c r="F118" s="38"/>
      <c r="G118" s="38"/>
      <c r="H118" s="38"/>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row>
    <row r="119" spans="1:45" s="33" customFormat="1" x14ac:dyDescent="0.2">
      <c r="A119" s="38"/>
      <c r="B119" s="38"/>
      <c r="C119" s="38"/>
      <c r="D119" s="38"/>
      <c r="E119" s="38"/>
      <c r="F119" s="38"/>
      <c r="G119" s="38"/>
      <c r="H119" s="38"/>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row>
    <row r="120" spans="1:45" s="33" customFormat="1" x14ac:dyDescent="0.2">
      <c r="A120" s="38"/>
      <c r="B120" s="38"/>
      <c r="C120" s="38"/>
      <c r="D120" s="38"/>
      <c r="E120" s="38"/>
      <c r="F120" s="38"/>
      <c r="G120" s="38"/>
      <c r="H120" s="38"/>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row>
    <row r="121" spans="1:45" s="33" customFormat="1" x14ac:dyDescent="0.2">
      <c r="A121" s="38"/>
      <c r="B121" s="38"/>
      <c r="C121" s="38"/>
      <c r="D121" s="38"/>
      <c r="E121" s="38"/>
      <c r="F121" s="38"/>
      <c r="G121" s="38"/>
      <c r="H121" s="38"/>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row>
    <row r="122" spans="1:45" s="33" customFormat="1" x14ac:dyDescent="0.2">
      <c r="A122" s="38"/>
      <c r="B122" s="38"/>
      <c r="C122" s="38"/>
      <c r="D122" s="38"/>
      <c r="E122" s="38"/>
      <c r="F122" s="38"/>
      <c r="G122" s="38"/>
      <c r="H122" s="38"/>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row>
    <row r="123" spans="1:45" s="33" customFormat="1" x14ac:dyDescent="0.2">
      <c r="A123" s="38"/>
      <c r="B123" s="38"/>
      <c r="C123" s="38"/>
      <c r="D123" s="38"/>
      <c r="E123" s="38"/>
      <c r="F123" s="38"/>
      <c r="G123" s="38"/>
      <c r="H123" s="38"/>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row>
    <row r="124" spans="1:45" s="33" customFormat="1" x14ac:dyDescent="0.2">
      <c r="A124" s="38"/>
      <c r="B124" s="38"/>
      <c r="C124" s="38"/>
      <c r="D124" s="38"/>
      <c r="E124" s="38"/>
      <c r="F124" s="38"/>
      <c r="G124" s="38"/>
      <c r="H124" s="38"/>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row>
    <row r="125" spans="1:45" s="33" customFormat="1" x14ac:dyDescent="0.2">
      <c r="A125" s="38"/>
      <c r="B125" s="38"/>
      <c r="C125" s="38"/>
      <c r="D125" s="38"/>
      <c r="E125" s="38"/>
      <c r="F125" s="38"/>
      <c r="G125" s="38"/>
      <c r="H125" s="38"/>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row>
    <row r="126" spans="1:45" s="33" customFormat="1" x14ac:dyDescent="0.2">
      <c r="A126" s="38"/>
      <c r="B126" s="38"/>
      <c r="C126" s="38"/>
      <c r="D126" s="38"/>
      <c r="E126" s="38"/>
      <c r="F126" s="38"/>
      <c r="G126" s="38"/>
      <c r="H126" s="38"/>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row>
    <row r="127" spans="1:45" s="33" customFormat="1" x14ac:dyDescent="0.2">
      <c r="A127" s="38"/>
      <c r="B127" s="38"/>
      <c r="C127" s="38"/>
      <c r="D127" s="38"/>
      <c r="E127" s="38"/>
      <c r="F127" s="38"/>
      <c r="G127" s="38"/>
      <c r="H127" s="38"/>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row>
    <row r="128" spans="1:45" s="33" customFormat="1" x14ac:dyDescent="0.2">
      <c r="A128" s="38"/>
      <c r="B128" s="38"/>
      <c r="C128" s="38"/>
      <c r="D128" s="38"/>
      <c r="E128" s="38"/>
      <c r="F128" s="38"/>
      <c r="G128" s="38"/>
      <c r="H128" s="38"/>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row>
    <row r="129" spans="1:45" s="33" customFormat="1" x14ac:dyDescent="0.2">
      <c r="A129" s="38"/>
      <c r="B129" s="38"/>
      <c r="C129" s="38"/>
      <c r="D129" s="38"/>
      <c r="E129" s="38"/>
      <c r="F129" s="38"/>
      <c r="G129" s="38"/>
      <c r="H129" s="38"/>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row>
    <row r="130" spans="1:45" s="33" customFormat="1" x14ac:dyDescent="0.2">
      <c r="A130" s="38"/>
      <c r="B130" s="38"/>
      <c r="C130" s="38"/>
      <c r="D130" s="38"/>
      <c r="E130" s="38"/>
      <c r="F130" s="38"/>
      <c r="G130" s="38"/>
      <c r="H130" s="38"/>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row>
    <row r="131" spans="1:45" s="33" customFormat="1" x14ac:dyDescent="0.2">
      <c r="A131" s="38"/>
      <c r="B131" s="38"/>
      <c r="C131" s="38"/>
      <c r="D131" s="38"/>
      <c r="E131" s="38"/>
      <c r="F131" s="38"/>
      <c r="G131" s="38"/>
      <c r="H131" s="38"/>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row>
    <row r="132" spans="1:45" s="33" customFormat="1" x14ac:dyDescent="0.2">
      <c r="A132" s="38"/>
      <c r="B132" s="38"/>
      <c r="C132" s="38"/>
      <c r="D132" s="38"/>
      <c r="E132" s="38"/>
      <c r="F132" s="38"/>
      <c r="G132" s="38"/>
      <c r="H132" s="38"/>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row>
    <row r="133" spans="1:45" s="33" customFormat="1" x14ac:dyDescent="0.2">
      <c r="A133" s="38"/>
      <c r="B133" s="38"/>
      <c r="C133" s="38"/>
      <c r="D133" s="38"/>
      <c r="E133" s="38"/>
      <c r="F133" s="38"/>
      <c r="G133" s="38"/>
      <c r="H133" s="38"/>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row>
    <row r="134" spans="1:45" s="33" customFormat="1" x14ac:dyDescent="0.2">
      <c r="A134" s="38"/>
      <c r="B134" s="38"/>
      <c r="C134" s="38"/>
      <c r="D134" s="38"/>
      <c r="E134" s="38"/>
      <c r="F134" s="38"/>
      <c r="G134" s="38"/>
      <c r="H134" s="38"/>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row>
    <row r="135" spans="1:45" s="33" customFormat="1" x14ac:dyDescent="0.2">
      <c r="A135" s="38"/>
      <c r="B135" s="38"/>
      <c r="C135" s="38"/>
      <c r="D135" s="38"/>
      <c r="E135" s="38"/>
      <c r="F135" s="38"/>
      <c r="G135" s="38"/>
      <c r="H135" s="38"/>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row>
    <row r="136" spans="1:45" s="33" customFormat="1" x14ac:dyDescent="0.2">
      <c r="A136" s="38"/>
      <c r="B136" s="38"/>
      <c r="C136" s="38"/>
      <c r="D136" s="38"/>
      <c r="E136" s="38"/>
      <c r="F136" s="38"/>
      <c r="G136" s="38"/>
      <c r="H136" s="38"/>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row>
    <row r="137" spans="1:45" s="33" customFormat="1" x14ac:dyDescent="0.2">
      <c r="A137" s="38"/>
      <c r="B137" s="38"/>
      <c r="C137" s="38"/>
      <c r="D137" s="38"/>
      <c r="E137" s="38"/>
      <c r="F137" s="38"/>
      <c r="G137" s="38"/>
      <c r="H137" s="38"/>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row>
    <row r="138" spans="1:45" s="33" customFormat="1" x14ac:dyDescent="0.2">
      <c r="A138" s="38"/>
      <c r="B138" s="38"/>
      <c r="C138" s="38"/>
      <c r="D138" s="38"/>
      <c r="E138" s="38"/>
      <c r="F138" s="38"/>
      <c r="G138" s="38"/>
      <c r="H138" s="38"/>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row>
    <row r="139" spans="1:45" s="33" customFormat="1" x14ac:dyDescent="0.2">
      <c r="A139" s="38"/>
      <c r="B139" s="38"/>
      <c r="C139" s="38"/>
      <c r="D139" s="38"/>
      <c r="E139" s="38"/>
      <c r="F139" s="38"/>
      <c r="G139" s="38"/>
      <c r="H139" s="38"/>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row>
    <row r="140" spans="1:45" s="33" customFormat="1" x14ac:dyDescent="0.2">
      <c r="A140" s="38"/>
      <c r="B140" s="38"/>
      <c r="C140" s="38"/>
      <c r="D140" s="38"/>
      <c r="E140" s="38"/>
      <c r="F140" s="38"/>
      <c r="G140" s="38"/>
      <c r="H140" s="38"/>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row>
    <row r="141" spans="1:45" s="33" customFormat="1" x14ac:dyDescent="0.2">
      <c r="A141" s="38"/>
      <c r="B141" s="38"/>
      <c r="C141" s="38"/>
      <c r="D141" s="38"/>
      <c r="E141" s="38"/>
      <c r="F141" s="38"/>
      <c r="G141" s="38"/>
      <c r="H141" s="38"/>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row>
    <row r="142" spans="1:45" s="33" customFormat="1" x14ac:dyDescent="0.2">
      <c r="A142" s="38"/>
      <c r="B142" s="38"/>
      <c r="C142" s="38"/>
      <c r="D142" s="38"/>
      <c r="E142" s="38"/>
      <c r="F142" s="38"/>
      <c r="G142" s="38"/>
      <c r="H142" s="38"/>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row>
    <row r="143" spans="1:45" s="33" customFormat="1" x14ac:dyDescent="0.2">
      <c r="A143" s="38"/>
      <c r="B143" s="38"/>
      <c r="C143" s="38"/>
      <c r="D143" s="38"/>
      <c r="E143" s="38"/>
      <c r="F143" s="38"/>
      <c r="G143" s="38"/>
      <c r="H143" s="38"/>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row>
    <row r="144" spans="1:45" s="33" customFormat="1" x14ac:dyDescent="0.2">
      <c r="A144" s="38"/>
      <c r="B144" s="38"/>
      <c r="C144" s="38"/>
      <c r="D144" s="38"/>
      <c r="E144" s="38"/>
      <c r="F144" s="38"/>
      <c r="G144" s="38"/>
      <c r="H144" s="38"/>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row>
    <row r="145" spans="1:45" s="33" customFormat="1" x14ac:dyDescent="0.2">
      <c r="A145" s="38"/>
      <c r="B145" s="38"/>
      <c r="C145" s="38"/>
      <c r="D145" s="38"/>
      <c r="E145" s="38"/>
      <c r="F145" s="38"/>
      <c r="G145" s="38"/>
      <c r="H145" s="38"/>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row>
    <row r="147" spans="1:45" x14ac:dyDescent="0.2">
      <c r="A147" s="120"/>
      <c r="B147" s="120"/>
      <c r="C147" s="120"/>
      <c r="D147" s="120"/>
      <c r="E147" s="120"/>
      <c r="F147" s="120"/>
      <c r="G147" s="120"/>
      <c r="H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row>
    <row r="148" spans="1:45" x14ac:dyDescent="0.2">
      <c r="A148" s="120"/>
      <c r="B148" s="120"/>
      <c r="C148" s="120"/>
      <c r="D148" s="120"/>
      <c r="E148" s="120"/>
      <c r="F148" s="120"/>
      <c r="G148" s="120"/>
      <c r="H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row>
    <row r="149" spans="1:45" x14ac:dyDescent="0.2">
      <c r="A149" s="120"/>
      <c r="B149" s="120"/>
      <c r="C149" s="120"/>
      <c r="D149" s="120"/>
      <c r="E149" s="120"/>
      <c r="F149" s="120"/>
      <c r="G149" s="120"/>
      <c r="H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row>
    <row r="150" spans="1:45" x14ac:dyDescent="0.2">
      <c r="A150" s="120"/>
      <c r="B150" s="120"/>
      <c r="C150" s="120"/>
      <c r="D150" s="120"/>
      <c r="E150" s="120"/>
      <c r="F150" s="120"/>
      <c r="G150" s="120"/>
      <c r="H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row>
    <row r="151" spans="1:45" x14ac:dyDescent="0.2">
      <c r="A151" s="120"/>
      <c r="B151" s="120"/>
      <c r="C151" s="120"/>
      <c r="D151" s="120"/>
      <c r="E151" s="120"/>
      <c r="F151" s="120"/>
      <c r="G151" s="120"/>
      <c r="H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row>
    <row r="152" spans="1:45" x14ac:dyDescent="0.2">
      <c r="A152" s="120"/>
      <c r="B152" s="120"/>
      <c r="C152" s="120"/>
      <c r="D152" s="120"/>
      <c r="E152" s="120"/>
      <c r="F152" s="120"/>
      <c r="G152" s="120"/>
      <c r="H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row>
    <row r="153" spans="1:45" x14ac:dyDescent="0.2">
      <c r="A153" s="120"/>
      <c r="B153" s="120"/>
      <c r="C153" s="120"/>
      <c r="D153" s="120"/>
      <c r="E153" s="120"/>
      <c r="F153" s="120"/>
      <c r="G153" s="120"/>
      <c r="H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row>
    <row r="154" spans="1:45" x14ac:dyDescent="0.2">
      <c r="A154" s="120"/>
      <c r="B154" s="120"/>
      <c r="C154" s="120"/>
      <c r="D154" s="120"/>
      <c r="E154" s="120"/>
      <c r="F154" s="120"/>
      <c r="G154" s="120"/>
      <c r="H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row>
    <row r="155" spans="1:45" x14ac:dyDescent="0.2">
      <c r="A155" s="120"/>
      <c r="B155" s="120"/>
      <c r="C155" s="120"/>
      <c r="D155" s="120"/>
      <c r="E155" s="120"/>
      <c r="F155" s="120"/>
      <c r="G155" s="120"/>
      <c r="H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row>
    <row r="156" spans="1:45" x14ac:dyDescent="0.2">
      <c r="A156" s="120"/>
      <c r="B156" s="120"/>
      <c r="C156" s="120"/>
      <c r="D156" s="120"/>
      <c r="E156" s="120"/>
      <c r="F156" s="120"/>
      <c r="G156" s="120"/>
      <c r="H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row>
    <row r="157" spans="1:45" x14ac:dyDescent="0.2">
      <c r="A157" s="120"/>
      <c r="B157" s="120"/>
      <c r="C157" s="120"/>
      <c r="D157" s="120"/>
      <c r="E157" s="120"/>
      <c r="F157" s="120"/>
      <c r="G157" s="120"/>
      <c r="H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row>
    <row r="158" spans="1:45" x14ac:dyDescent="0.2">
      <c r="A158" s="120"/>
      <c r="B158" s="120"/>
      <c r="C158" s="120"/>
      <c r="D158" s="120"/>
      <c r="E158" s="120"/>
      <c r="F158" s="120"/>
      <c r="G158" s="120"/>
      <c r="H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row>
    <row r="159" spans="1:45" x14ac:dyDescent="0.2">
      <c r="A159" s="120"/>
      <c r="B159" s="120"/>
      <c r="C159" s="120"/>
      <c r="D159" s="120"/>
      <c r="E159" s="120"/>
      <c r="F159" s="120"/>
      <c r="G159" s="120"/>
      <c r="H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row>
    <row r="160" spans="1:45" x14ac:dyDescent="0.2">
      <c r="A160" s="120"/>
      <c r="B160" s="120"/>
      <c r="C160" s="120"/>
      <c r="D160" s="120"/>
      <c r="E160" s="120"/>
      <c r="F160" s="120"/>
      <c r="G160" s="120"/>
      <c r="H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row>
    <row r="161" s="120" customFormat="1" x14ac:dyDescent="0.2"/>
    <row r="162" s="120" customFormat="1" x14ac:dyDescent="0.2"/>
    <row r="163" s="120" customFormat="1" x14ac:dyDescent="0.2"/>
    <row r="164" s="120" customFormat="1" x14ac:dyDescent="0.2"/>
    <row r="165" s="120" customFormat="1" x14ac:dyDescent="0.2"/>
    <row r="166" s="120" customFormat="1" x14ac:dyDescent="0.2"/>
    <row r="167" s="120" customFormat="1" x14ac:dyDescent="0.2"/>
    <row r="168" s="120" customFormat="1" x14ac:dyDescent="0.2"/>
    <row r="169" s="120" customFormat="1" x14ac:dyDescent="0.2"/>
    <row r="170" s="120" customFormat="1" x14ac:dyDescent="0.2"/>
    <row r="171" s="120" customFormat="1" x14ac:dyDescent="0.2"/>
    <row r="172" s="120" customFormat="1" x14ac:dyDescent="0.2"/>
    <row r="173" s="120" customFormat="1" x14ac:dyDescent="0.2"/>
    <row r="174" s="120" customFormat="1" x14ac:dyDescent="0.2"/>
    <row r="175" s="120" customFormat="1" x14ac:dyDescent="0.2"/>
    <row r="176" s="120" customFormat="1" x14ac:dyDescent="0.2"/>
    <row r="177" s="120" customFormat="1" x14ac:dyDescent="0.2"/>
    <row r="178" s="120" customFormat="1" x14ac:dyDescent="0.2"/>
    <row r="179" s="120" customFormat="1" x14ac:dyDescent="0.2"/>
    <row r="180" s="120" customFormat="1" x14ac:dyDescent="0.2"/>
    <row r="181" s="120" customFormat="1" x14ac:dyDescent="0.2"/>
    <row r="182" s="120" customFormat="1" x14ac:dyDescent="0.2"/>
    <row r="183" s="120" customFormat="1" x14ac:dyDescent="0.2"/>
    <row r="184" s="120" customFormat="1" x14ac:dyDescent="0.2"/>
    <row r="185" s="120" customFormat="1" x14ac:dyDescent="0.2"/>
    <row r="186" s="120" customFormat="1" x14ac:dyDescent="0.2"/>
    <row r="187" s="120" customFormat="1" x14ac:dyDescent="0.2"/>
    <row r="188" s="120" customFormat="1" x14ac:dyDescent="0.2"/>
    <row r="189" s="120" customFormat="1" x14ac:dyDescent="0.2"/>
    <row r="190" s="120" customFormat="1" x14ac:dyDescent="0.2"/>
    <row r="191" s="120" customFormat="1" x14ac:dyDescent="0.2"/>
    <row r="192" s="120" customFormat="1" x14ac:dyDescent="0.2"/>
    <row r="193" s="120" customFormat="1" x14ac:dyDescent="0.2"/>
    <row r="194" s="120" customFormat="1" x14ac:dyDescent="0.2"/>
    <row r="195" s="120" customFormat="1" x14ac:dyDescent="0.2"/>
    <row r="196" s="120" customFormat="1" x14ac:dyDescent="0.2"/>
    <row r="197" s="120" customFormat="1" x14ac:dyDescent="0.2"/>
    <row r="198" s="120" customFormat="1" x14ac:dyDescent="0.2"/>
    <row r="199" s="120" customFormat="1" x14ac:dyDescent="0.2"/>
    <row r="200" s="120" customFormat="1" x14ac:dyDescent="0.2"/>
    <row r="201" s="120" customFormat="1" x14ac:dyDescent="0.2"/>
    <row r="202" s="120" customFormat="1" x14ac:dyDescent="0.2"/>
    <row r="203" s="120" customFormat="1" x14ac:dyDescent="0.2"/>
    <row r="204" s="120" customFormat="1" x14ac:dyDescent="0.2"/>
    <row r="205" s="120" customFormat="1" x14ac:dyDescent="0.2"/>
    <row r="206" s="120" customFormat="1" x14ac:dyDescent="0.2"/>
    <row r="207" s="120" customFormat="1" x14ac:dyDescent="0.2"/>
    <row r="208" s="120" customFormat="1" x14ac:dyDescent="0.2"/>
    <row r="209" s="120" customFormat="1" x14ac:dyDescent="0.2"/>
    <row r="210" s="120" customFormat="1" x14ac:dyDescent="0.2"/>
    <row r="211" s="120" customFormat="1" x14ac:dyDescent="0.2"/>
    <row r="212" s="120" customFormat="1" x14ac:dyDescent="0.2"/>
    <row r="213" s="120" customFormat="1" x14ac:dyDescent="0.2"/>
    <row r="214" s="120" customFormat="1" x14ac:dyDescent="0.2"/>
    <row r="215" s="120" customFormat="1" x14ac:dyDescent="0.2"/>
    <row r="216" s="120" customFormat="1" x14ac:dyDescent="0.2"/>
    <row r="217" s="120" customFormat="1" x14ac:dyDescent="0.2"/>
    <row r="218" s="120" customFormat="1" x14ac:dyDescent="0.2"/>
    <row r="219" s="120" customFormat="1" x14ac:dyDescent="0.2"/>
  </sheetData>
  <sheetProtection algorithmName="SHA-512" hashValue="G9e3igewAlNdvkVGXABcraMO6k7BWhqtlH1bDKQhIYI+QHlDKt2HGEKhepAVqU6/kvv7eh7F/ga/9fWSG0w/jA==" saltValue="b2eMTAFCe7coAcuQkWX1Cg==" spinCount="100000" sheet="1" objects="1" scenarios="1"/>
  <customSheetViews>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1"/>
      <headerFooter alignWithMargins="0"/>
    </customSheetView>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2"/>
      <headerFooter alignWithMargins="0"/>
    </customSheetView>
  </customSheetViews>
  <mergeCells count="10">
    <mergeCell ref="A59:H59"/>
    <mergeCell ref="A1:H1"/>
    <mergeCell ref="B20:H20"/>
    <mergeCell ref="A42:H42"/>
    <mergeCell ref="D21:H21"/>
    <mergeCell ref="A38:B38"/>
    <mergeCell ref="A45:B47"/>
    <mergeCell ref="A44:D44"/>
    <mergeCell ref="A50:A56"/>
    <mergeCell ref="A39:B39"/>
  </mergeCells>
  <phoneticPr fontId="0" type="noConversion"/>
  <printOptions horizontalCentered="1"/>
  <pageMargins left="0.39370078740157483" right="0.39370078740157483" top="0.39370078740157483" bottom="0.39370078740157483" header="0.51181102362204722" footer="0.51181102362204722"/>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Lohn Tag 2021</vt:lpstr>
      <vt:lpstr>Abzüge 2021</vt:lpstr>
      <vt:lpstr>'Abzüge 2021'!Druckbereich</vt:lpstr>
      <vt:lpstr>'Lohn Tag 2021'!Druckbereich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2021-01-12T16:44:52Z</cp:lastPrinted>
  <dcterms:created xsi:type="dcterms:W3CDTF">1998-11-09T16:40:19Z</dcterms:created>
  <dcterms:modified xsi:type="dcterms:W3CDTF">2021-01-13T07:33:07Z</dcterms:modified>
</cp:coreProperties>
</file>